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36" documentId="120_S{2AC9BD13-BADA-5192-A53E-5A8FF88502F6}" xr6:coauthVersionLast="47" xr6:coauthVersionMax="47" xr10:uidLastSave="{65F33249-50EA-4DC2-8A47-AF026AF3B188}"/>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7" i="5"/>
  <c r="J17" i="5"/>
  <c r="I17" i="5"/>
  <c r="B17" i="5"/>
  <c r="G3" i="9"/>
  <c r="G4" i="9"/>
  <c r="D5" i="3"/>
  <c r="D6" i="3"/>
  <c r="L15" i="5"/>
  <c r="L16"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5" i="5"/>
  <c r="J16"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5" i="5"/>
  <c r="I16"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15" i="5"/>
  <c r="B16"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D9" i="3"/>
  <c r="L3" i="4"/>
  <c r="G6" i="5"/>
  <c r="G7" i="5"/>
  <c r="G8" i="5"/>
  <c r="G9" i="5"/>
  <c r="G10" i="5"/>
  <c r="G11" i="5"/>
  <c r="G12" i="5"/>
  <c r="G13" i="5"/>
  <c r="G14" i="5"/>
  <c r="B6" i="5"/>
  <c r="B7" i="5"/>
  <c r="B8" i="5"/>
  <c r="B9" i="5"/>
  <c r="B10" i="5"/>
  <c r="B11" i="5"/>
  <c r="B12" i="5"/>
  <c r="B13" i="5"/>
  <c r="B14" i="5"/>
  <c r="I6" i="5"/>
  <c r="I7" i="5"/>
  <c r="I8" i="5"/>
  <c r="I9" i="5"/>
  <c r="I10" i="5"/>
  <c r="I11" i="5"/>
  <c r="I12" i="5"/>
  <c r="I13" i="5"/>
  <c r="I14" i="5"/>
  <c r="J6" i="5"/>
  <c r="J7" i="5"/>
  <c r="J8" i="5"/>
  <c r="J9" i="5"/>
  <c r="J10" i="5"/>
  <c r="J11" i="5"/>
  <c r="J12" i="5"/>
  <c r="J13" i="5"/>
  <c r="J14" i="5"/>
  <c r="L6" i="5"/>
  <c r="L7" i="5"/>
  <c r="L8" i="5"/>
  <c r="L9" i="5"/>
  <c r="L10" i="5"/>
  <c r="L11" i="5"/>
  <c r="L12" i="5"/>
  <c r="L13"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<sst xmlns="http://schemas.openxmlformats.org/spreadsheetml/2006/main" count="180290" uniqueCount="39130">
  <si>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</si>
  <si>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</si>
  <si>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</si>
  <si>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</si>
  <si>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</si>
  <si>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</si>
  <si>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</si>
  <si>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</si>
  <si>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</si>
  <si>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</si>
  <si>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</si>
  <si>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</si>
  <si>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</si>
  <si>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</si>
  <si>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</si>
  <si>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</si>
  <si>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</si>
  <si>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</si>
  <si>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</si>
  <si>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</si>
  <si>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</si>
  <si>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</si>
  <si>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</si>
  <si>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</si>
  <si>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</si>
  <si>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</si>
  <si>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</si>
  <si>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</si>
  <si>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</si>
  <si>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</si>
  <si>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</si>
  <si>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</si>
  <si>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</si>
  <si>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</si>
  <si>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</si>
  <si>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</si>
  <si>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</si>
  <si>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</si>
  <si>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</si>
  <si>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</si>
  <si>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</si>
  <si>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</si>
  <si>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</si>
  <si>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</si>
  <si>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</si>
  <si>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</si>
  <si>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</si>
  <si>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</si>
  <si>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</si>
  <si>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</si>
  <si>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</si>
  <si>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</si>
  <si>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</si>
  <si>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</si>
  <si>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</si>
  <si>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</si>
  <si>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</si>
  <si>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</si>
  <si>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</si>
  <si>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</si>
  <si>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</si>
  <si>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</si>
  <si>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</si>
  <si>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</si>
  <si>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</si>
  <si>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</si>
  <si>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</si>
  <si>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</si>
  <si>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</si>
  <si>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</si>
  <si>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</si>
  <si>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</si>
  <si>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</si>
  <si>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</si>
  <si>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</si>
  <si>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</si>
  <si>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</si>
  <si>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</si>
  <si>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</si>
  <si>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</si>
  <si>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</si>
  <si>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</si>
  <si>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</si>
  <si>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</si>
  <si>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</si>
  <si>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</si>
  <si>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</si>
  <si>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</si>
  <si>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</si>
  <si>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</si>
  <si>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</si>
  <si>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</si>
  <si>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</si>
  <si>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</si>
  <si>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</si>
  <si>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</si>
  <si>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</si>
  <si>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</si>
  <si>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</si>
  <si>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</si>
  <si>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</si>
  <si>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</si>
  <si>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</si>
  <si>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</si>
  <si>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</si>
  <si>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</si>
  <si>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</si>
  <si>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</si>
  <si>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</si>
  <si>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</si>
  <si>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</si>
  <si>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</si>
  <si>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</si>
  <si>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</si>
  <si>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</si>
  <si>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</si>
  <si>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</si>
  <si>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</si>
  <si>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</si>
  <si>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</si>
  <si>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</si>
  <si>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</si>
  <si>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</si>
  <si>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</si>
  <si>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</si>
  <si>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</si>
  <si>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</si>
  <si>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</si>
  <si>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</si>
  <si>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</si>
  <si>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</si>
  <si>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</si>
  <si>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</si>
  <si>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</si>
  <si>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</si>
  <si>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</si>
  <si>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</si>
  <si>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</si>
  <si>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</si>
  <si>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</si>
  <si>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</si>
  <si>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</si>
  <si>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</si>
  <si>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</si>
  <si>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</si>
  <si>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</si>
  <si>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</si>
  <si>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</si>
  <si>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</si>
  <si>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</si>
  <si>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</si>
  <si>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</si>
  <si>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</si>
  <si>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</si>
  <si>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</si>
  <si>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</si>
  <si>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</si>
  <si>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</si>
  <si>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</si>
  <si>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</si>
  <si>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</si>
  <si>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</si>
  <si>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</si>
  <si>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</si>
  <si>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</si>
  <si>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</si>
  <si>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</si>
  <si>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</si>
  <si>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</si>
  <si>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</si>
  <si>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</si>
  <si>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</si>
  <si>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</si>
  <si>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</si>
  <si>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</si>
  <si>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</si>
  <si>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</si>
  <si>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</si>
  <si>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</si>
  <si>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</si>
  <si>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</si>
  <si>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</si>
  <si>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</si>
  <si>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</si>
  <si>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</si>
  <si>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</si>
  <si>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</si>
  <si>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</si>
  <si>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</si>
  <si>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</si>
  <si>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</si>
  <si>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</si>
  <si>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</si>
  <si>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</si>
  <si>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</si>
  <si>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</si>
  <si>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</si>
  <si>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</si>
  <si>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</si>
  <si>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</si>
  <si>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</si>
  <si>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</si>
  <si>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</si>
  <si>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</si>
  <si>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</si>
  <si>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</si>
  <si>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</si>
  <si>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</si>
  <si>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</si>
  <si>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</si>
  <si>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</si>
  <si>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</si>
  <si>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</si>
  <si>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</si>
  <si>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</si>
  <si>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</si>
  <si>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</si>
  <si>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</si>
  <si>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</si>
  <si>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</si>
  <si>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</si>
  <si>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</si>
  <si>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</si>
  <si>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</si>
  <si>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</si>
  <si>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</si>
  <si>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</si>
  <si>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</si>
  <si>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</si>
  <si>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</si>
  <si>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</si>
  <si>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</si>
  <si>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</si>
  <si>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</si>
  <si>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</si>
  <si>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</si>
  <si>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</si>
  <si>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</si>
  <si>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</si>
  <si>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</si>
  <si>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</si>
  <si>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</si>
  <si>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</si>
  <si>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</si>
  <si>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</si>
  <si>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</si>
  <si>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</si>
  <si>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</si>
  <si>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</si>
  <si>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</si>
  <si>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</si>
  <si>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</si>
  <si>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</si>
  <si>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</si>
  <si>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</si>
  <si>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</si>
  <si>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</si>
  <si>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</si>
  <si>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</si>
  <si>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</si>
  <si>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</si>
  <si>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</si>
  <si>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</si>
  <si>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</si>
  <si>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</si>
  <si>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</si>
  <si>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</si>
  <si>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</si>
  <si>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</si>
  <si>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</si>
  <si>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</si>
  <si>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</si>
  <si>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</si>
  <si>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</si>
  <si>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</si>
  <si>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</si>
  <si>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</si>
  <si>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</si>
  <si>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</si>
  <si>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</si>
  <si>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</si>
  <si>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</si>
  <si>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</si>
  <si>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</si>
  <si>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</si>
  <si>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</si>
  <si>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</si>
  <si>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</si>
  <si>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</si>
  <si>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</si>
  <si>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</si>
  <si>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</si>
  <si>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</si>
  <si>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</si>
  <si>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</si>
  <si>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</si>
  <si>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</si>
  <si>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</si>
  <si>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</si>
  <si>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</si>
  <si>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</si>
  <si>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</si>
  <si>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</si>
  <si>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</si>
  <si>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</si>
  <si>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</si>
  <si>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</si>
  <si>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</si>
  <si>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</si>
  <si>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</si>
  <si>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</si>
  <si>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</si>
  <si>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</si>
  <si>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</si>
  <si>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</si>
  <si>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</si>
  <si>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</si>
  <si>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</si>
  <si>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</si>
  <si>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</si>
  <si>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</si>
  <si>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</si>
  <si>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</si>
  <si>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</si>
  <si>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</si>
  <si>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</si>
  <si>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</si>
  <si>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</si>
  <si>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</si>
  <si>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</si>
  <si>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</si>
  <si>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</si>
  <si>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</si>
  <si>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</si>
  <si>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</si>
  <si>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</si>
  <si>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</si>
  <si>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</si>
  <si>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</si>
  <si>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</si>
  <si>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</si>
  <si>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</si>
  <si>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</si>
  <si>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</si>
  <si>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</si>
  <si>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</si>
  <si>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</si>
  <si>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</si>
  <si>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</si>
  <si>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</si>
  <si>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</si>
  <si>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</si>
  <si>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</si>
  <si>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</si>
  <si>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</si>
  <si>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</si>
  <si>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</si>
  <si>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</si>
  <si>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</si>
  <si>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</si>
  <si>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</si>
  <si>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</si>
  <si>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</si>
  <si>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</si>
  <si>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</si>
  <si>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</si>
  <si>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</si>
  <si>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</si>
  <si>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</si>
  <si>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</si>
  <si>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</si>
  <si>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</si>
  <si>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</si>
  <si>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</si>
  <si>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</si>
  <si>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</si>
  <si>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</si>
  <si>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</si>
  <si>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</si>
  <si>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</si>
  <si>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</si>
  <si>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</si>
  <si>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</si>
  <si>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</si>
  <si>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</si>
  <si>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</si>
  <si>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</si>
  <si>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</si>
  <si>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</si>
  <si>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</si>
  <si>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</si>
  <si>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</si>
  <si>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</si>
  <si>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</si>
  <si>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</si>
  <si>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</si>
  <si>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</si>
  <si>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</si>
  <si>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</si>
  <si>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</si>
  <si>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</si>
  <si>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</si>
  <si>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</si>
  <si>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</si>
  <si>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</si>
  <si>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</si>
  <si>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</si>
  <si>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</si>
  <si>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</si>
  <si>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</si>
  <si>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</si>
  <si>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</si>
  <si>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</si>
  <si>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</si>
  <si>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</si>
  <si>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</si>
  <si>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</si>
  <si>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</si>
  <si>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</si>
  <si>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</si>
  <si>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</si>
  <si>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</si>
  <si>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</si>
  <si>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</si>
  <si>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</si>
  <si>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</si>
  <si>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</si>
  <si>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</si>
  <si>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</si>
  <si>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</si>
  <si>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</si>
  <si>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</si>
  <si>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</si>
  <si>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</si>
  <si>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</si>
  <si>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</si>
  <si>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</si>
  <si>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</si>
  <si>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</si>
  <si>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</si>
  <si>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</si>
  <si>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</si>
  <si>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</si>
  <si>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</si>
  <si>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</si>
  <si>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</si>
  <si>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</si>
  <si>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</si>
  <si>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</si>
  <si>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</si>
  <si>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</si>
  <si>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</si>
  <si>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</si>
  <si>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</si>
  <si>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</si>
  <si>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</si>
  <si>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</si>
  <si>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</si>
  <si>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</si>
  <si>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</si>
  <si>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</si>
  <si>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</si>
  <si>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</si>
  <si>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</si>
  <si>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</si>
  <si>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</si>
  <si>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</si>
  <si>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</si>
  <si>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</si>
  <si>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</si>
  <si>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</si>
  <si>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</si>
  <si>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</si>
  <si>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</si>
  <si>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</si>
  <si>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</si>
  <si>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</si>
  <si>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</si>
  <si>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</si>
  <si>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</si>
  <si>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</si>
  <si>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</si>
  <si>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</si>
  <si>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</si>
  <si>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</si>
  <si>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</si>
  <si>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</si>
  <si>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</si>
  <si>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</si>
  <si>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</si>
  <si>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</si>
  <si>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</si>
  <si>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</si>
  <si>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</si>
  <si>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</si>
  <si>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</si>
  <si>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</si>
  <si>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</si>
  <si>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</si>
  <si>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</si>
  <si>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</si>
  <si>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</si>
  <si>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</si>
  <si>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</si>
  <si>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</si>
  <si>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</si>
  <si>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</si>
  <si>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</si>
  <si>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</si>
  <si>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</si>
  <si>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</si>
  <si>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</si>
  <si>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</si>
  <si>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</si>
  <si>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</si>
  <si>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</si>
  <si>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</si>
  <si>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</si>
  <si>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</si>
  <si>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</si>
  <si>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</si>
  <si>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</si>
  <si>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</si>
  <si>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</si>
  <si>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</si>
  <si>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</si>
  <si>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</si>
  <si>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</si>
  <si>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</si>
  <si>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</si>
  <si>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</si>
  <si>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</si>
  <si>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</si>
  <si>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</si>
  <si>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</si>
  <si>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</si>
  <si>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</si>
  <si>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</si>
  <si>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</si>
  <si>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</si>
  <si>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</si>
  <si>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</si>
  <si>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</si>
  <si>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</si>
  <si>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</si>
  <si>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</si>
  <si>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</si>
  <si>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</si>
  <si>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</si>
  <si>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</si>
  <si>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</si>
  <si>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</si>
  <si>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</si>
  <si>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</si>
  <si>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</si>
  <si>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</si>
  <si>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</si>
  <si>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</si>
  <si>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</si>
  <si>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</si>
  <si>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</si>
  <si>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</si>
  <si>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</si>
  <si>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</si>
  <si>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</si>
  <si>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</si>
  <si>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</si>
  <si>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</si>
  <si>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</si>
  <si>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</si>
  <si>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</si>
  <si>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</si>
  <si>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</si>
  <si>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</si>
  <si>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</si>
  <si>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</si>
  <si>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</si>
  <si>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</si>
  <si>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</si>
  <si>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</si>
  <si>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</si>
  <si>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</si>
  <si>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</si>
  <si>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</si>
  <si>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</si>
  <si>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</si>
  <si>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</si>
  <si>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</si>
  <si>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</si>
  <si>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</si>
  <si>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</si>
  <si>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</si>
  <si>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</si>
  <si>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</si>
  <si>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</si>
  <si>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</si>
  <si>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</si>
  <si>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</si>
  <si>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</si>
  <si>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</si>
  <si>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</si>
  <si>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</si>
  <si>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</si>
  <si>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</si>
  <si>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</si>
  <si>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</si>
  <si>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</si>
  <si>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</si>
  <si>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</si>
  <si>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</si>
  <si>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</si>
  <si>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</si>
  <si>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</si>
  <si>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</si>
  <si>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</si>
  <si>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</si>
  <si>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</si>
  <si>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</si>
  <si>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</si>
  <si>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</si>
  <si>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</si>
  <si>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</si>
  <si>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</si>
  <si>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</si>
  <si>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</si>
  <si>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</si>
  <si>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</si>
  <si>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</si>
  <si>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</si>
  <si>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</si>
  <si>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</si>
  <si>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</si>
  <si>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</si>
  <si>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</si>
  <si>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</si>
  <si>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</si>
  <si>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</si>
  <si>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</si>
  <si>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</si>
  <si>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</si>
  <si>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</si>
  <si>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</si>
  <si>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</si>
  <si>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</si>
  <si>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</si>
  <si>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</si>
  <si>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</si>
  <si>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</si>
  <si>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</si>
  <si>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</si>
  <si>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</si>
  <si>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</si>
  <si>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</si>
  <si>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</si>
  <si>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</si>
  <si>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</si>
  <si>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</si>
  <si>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</si>
  <si>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</si>
  <si>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</si>
  <si>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</si>
  <si>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</si>
  <si>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</si>
  <si>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</si>
  <si>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</si>
  <si>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</si>
  <si>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</si>
  <si>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</si>
  <si>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</si>
  <si>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</si>
  <si>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</si>
  <si>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</si>
  <si>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</si>
  <si>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</si>
  <si>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</si>
  <si>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</si>
  <si>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</si>
  <si>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</si>
  <si>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</si>
  <si>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</si>
  <si>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</si>
  <si>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</si>
  <si>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</si>
  <si>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</si>
  <si>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</si>
  <si>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</si>
  <si>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</si>
  <si>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</si>
  <si>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</si>
  <si>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</si>
  <si>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</si>
  <si>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</si>
  <si>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</si>
  <si>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</si>
  <si>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</si>
  <si>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</si>
  <si>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</si>
  <si>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</si>
  <si>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</si>
  <si>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</si>
  <si>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</si>
  <si>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</si>
  <si>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</si>
  <si>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</si>
  <si>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</si>
  <si>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</si>
  <si>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</si>
  <si>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</si>
  <si>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</si>
  <si>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</si>
  <si>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</si>
  <si>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</si>
  <si>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</si>
  <si>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</si>
  <si>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</si>
  <si>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</si>
  <si>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</si>
  <si>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</si>
  <si>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</si>
  <si>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</si>
  <si>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</si>
  <si>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</si>
  <si>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</si>
  <si>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</si>
  <si>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</si>
  <si>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</si>
  <si>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</si>
  <si>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</si>
  <si>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</si>
  <si>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</si>
  <si>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</si>
  <si>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</si>
  <si>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</si>
  <si>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</si>
  <si>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</si>
  <si>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</si>
  <si>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</si>
  <si>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</si>
  <si>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</si>
  <si>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</si>
  <si>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</si>
  <si>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</si>
  <si>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</si>
  <si>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</si>
  <si>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</si>
  <si>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</si>
  <si>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</si>
  <si>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</si>
  <si>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</si>
  <si>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</si>
  <si>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</si>
  <si>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</si>
  <si>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</si>
  <si>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</si>
  <si>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</si>
  <si>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</si>
  <si>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</si>
  <si>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</si>
  <si>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</si>
  <si>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</si>
  <si>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</si>
  <si>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</si>
  <si>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</si>
  <si>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</si>
  <si>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</si>
  <si>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</si>
  <si>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</si>
  <si>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</si>
  <si>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</si>
  <si>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</si>
  <si>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</si>
  <si>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</si>
  <si>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</si>
  <si>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</si>
  <si>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</si>
  <si>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</si>
  <si>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</si>
  <si>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</si>
  <si>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</si>
  <si>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</si>
  <si>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</si>
  <si>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</si>
  <si>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</si>
  <si>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</si>
  <si>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</si>
  <si>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</si>
  <si>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</si>
  <si>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</si>
  <si>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</si>
  <si>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</si>
  <si>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</si>
  <si>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</si>
  <si>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</si>
  <si>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</si>
  <si>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</si>
  <si>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</si>
  <si>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</si>
  <si>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</si>
  <si>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</si>
  <si>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</si>
  <si>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</si>
  <si>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</si>
  <si>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</si>
  <si>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</si>
  <si>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</si>
  <si>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</si>
  <si>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</si>
  <si>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</si>
  <si>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</si>
  <si>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</si>
  <si>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</si>
  <si>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</si>
  <si>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</si>
  <si>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</si>
  <si>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</si>
  <si>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</si>
  <si>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</si>
  <si>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</si>
  <si>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</si>
  <si>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</si>
  <si>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</si>
  <si>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</si>
  <si>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</si>
  <si>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</si>
  <si>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</si>
  <si>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</si>
  <si>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</si>
  <si>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</si>
  <si>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</si>
  <si>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</si>
  <si>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</si>
  <si>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</si>
  <si>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</si>
  <si>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</si>
  <si>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</si>
  <si>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</si>
  <si>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</si>
  <si>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</si>
  <si>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</si>
  <si>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</si>
  <si>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</si>
  <si>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</si>
  <si>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</si>
  <si>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</si>
  <si>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</si>
  <si>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</si>
  <si>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</si>
  <si>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</si>
  <si>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</si>
  <si>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</si>
  <si>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</si>
  <si>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</si>
  <si>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</si>
  <si>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</si>
  <si>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</si>
  <si>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</si>
  <si>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</si>
  <si>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</si>
  <si>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</si>
  <si>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</si>
  <si>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</si>
  <si>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</si>
  <si>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</si>
  <si>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</si>
  <si>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</si>
  <si>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</si>
  <si>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</si>
  <si>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</si>
  <si>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</si>
  <si>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</si>
  <si>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</si>
  <si>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</si>
  <si>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</si>
  <si>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</si>
  <si>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</si>
  <si>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</si>
  <si>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</si>
  <si>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</si>
  <si>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</si>
  <si>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</si>
  <si>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</si>
  <si>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</si>
  <si>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</si>
  <si>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</si>
  <si>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</si>
  <si>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</si>
  <si>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</si>
  <si>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</si>
  <si>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</si>
  <si>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</si>
  <si>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</si>
  <si>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</si>
  <si>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</si>
  <si>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</si>
  <si>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</si>
  <si>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</si>
  <si>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</si>
  <si>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</si>
  <si>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</si>
  <si>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</si>
  <si>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</si>
  <si>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</si>
  <si>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</si>
  <si>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</si>
  <si>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</si>
  <si>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</si>
  <si>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</si>
  <si>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</si>
  <si>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</si>
  <si>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</si>
  <si>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</si>
  <si>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</si>
  <si>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</si>
  <si>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</si>
  <si>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</si>
  <si>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</si>
  <si>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</si>
  <si>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</si>
  <si>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</si>
  <si>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</si>
  <si>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</si>
  <si>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</si>
  <si>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</si>
  <si>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</si>
  <si>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</si>
  <si>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</si>
  <si>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</si>
  <si>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</si>
  <si>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</si>
  <si>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</si>
  <si>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</si>
  <si>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</si>
  <si>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</si>
  <si>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</si>
  <si>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</si>
  <si>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</si>
  <si>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</si>
  <si>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</si>
  <si>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</si>
  <si>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</si>
  <si>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</si>
  <si>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</si>
  <si>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</si>
  <si>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</si>
  <si>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</si>
  <si>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</si>
  <si>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</si>
  <si>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</si>
  <si>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</si>
  <si>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</si>
  <si>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</si>
  <si>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</si>
  <si>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</si>
  <si>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</si>
  <si>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</si>
  <si>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</si>
  <si>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</si>
  <si>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</si>
  <si>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</si>
  <si>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</si>
  <si>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</si>
  <si>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</si>
  <si>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</si>
  <si>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</si>
  <si>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</si>
  <si>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</si>
  <si>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</si>
  <si>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</si>
  <si>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</si>
  <si>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</si>
  <si>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</si>
  <si>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</si>
  <si>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</si>
  <si>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</si>
  <si>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</si>
  <si>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</si>
  <si>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</si>
  <si>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</si>
  <si>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</si>
  <si>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</si>
  <si>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</si>
  <si>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</si>
  <si>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</si>
  <si>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</si>
  <si>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</si>
  <si>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</si>
  <si>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</si>
  <si>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</si>
  <si>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</si>
  <si>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</si>
  <si>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</si>
  <si>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</si>
  <si>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</si>
  <si>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</si>
  <si>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</si>
  <si>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</si>
  <si>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</si>
  <si>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</si>
  <si>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</si>
  <si>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</si>
  <si>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</si>
  <si>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</si>
  <si>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</si>
  <si>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</si>
  <si>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</si>
  <si>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</si>
  <si>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</si>
  <si>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</si>
  <si>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</si>
  <si>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</si>
  <si>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</si>
  <si>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</si>
  <si>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</si>
  <si>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</si>
  <si>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</si>
  <si>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</si>
  <si>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</si>
  <si>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</si>
  <si>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</si>
  <si>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</si>
  <si>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</si>
  <si>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</si>
  <si>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</si>
  <si>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</si>
  <si>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</si>
  <si>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</si>
  <si>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</si>
  <si>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</si>
  <si>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</si>
  <si>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</si>
  <si>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</si>
  <si>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</si>
  <si>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</si>
  <si>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</si>
  <si>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</si>
  <si>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</si>
  <si>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</si>
  <si>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</si>
  <si>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</si>
  <si>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</si>
  <si>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</si>
  <si>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</si>
  <si>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</si>
  <si>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</si>
  <si>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</si>
  <si>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</si>
  <si>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</si>
  <si>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</si>
  <si>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</si>
  <si>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</si>
  <si>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</si>
  <si>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</si>
  <si>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</si>
  <si>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</si>
  <si>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</si>
  <si>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</si>
  <si>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</si>
  <si>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</si>
  <si>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</si>
  <si>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</si>
  <si>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</si>
  <si>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</si>
  <si>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</si>
  <si>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</si>
  <si>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</si>
  <si>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</si>
  <si>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</si>
  <si>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</si>
  <si>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</si>
  <si>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</si>
  <si>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</si>
  <si>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</si>
  <si>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</si>
  <si>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</si>
  <si>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</si>
  <si>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</si>
  <si>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</si>
  <si>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</si>
  <si>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</si>
  <si>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</si>
  <si>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</si>
  <si>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</si>
  <si>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</si>
  <si>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</si>
  <si>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</si>
  <si>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</si>
  <si>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</si>
  <si>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</si>
  <si>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</si>
  <si>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</si>
  <si>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</si>
  <si>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</si>
  <si>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</si>
  <si>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</si>
  <si>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</si>
  <si>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</si>
  <si>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</si>
  <si>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</si>
  <si>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</si>
  <si>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</si>
  <si>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</si>
  <si>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</si>
  <si>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</si>
  <si>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</si>
  <si>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</si>
  <si>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</si>
  <si>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</si>
  <si>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</si>
  <si>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</si>
  <si>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</si>
  <si>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</si>
  <si>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</si>
  <si>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</si>
  <si>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</si>
  <si>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</si>
  <si>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</si>
  <si>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</si>
  <si>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</si>
  <si>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</si>
  <si>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</si>
  <si>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</si>
  <si>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</si>
  <si>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</si>
  <si>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</si>
  <si>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</si>
  <si>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</si>
  <si>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</si>
  <si>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</si>
  <si>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</si>
  <si>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</si>
  <si>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</si>
  <si>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</si>
  <si>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</si>
  <si>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</si>
  <si>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</si>
  <si>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</si>
  <si>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</si>
  <si>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</si>
  <si>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</si>
  <si>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</si>
  <si>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</si>
  <si>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</si>
  <si>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</si>
  <si>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</si>
  <si>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</si>
  <si>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</si>
  <si>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</si>
  <si>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</si>
  <si>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</si>
  <si>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</si>
  <si>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</si>
  <si>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</si>
  <si>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</si>
  <si>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</si>
  <si>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</si>
  <si>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</si>
  <si>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</si>
  <si>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</si>
  <si>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</si>
  <si>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</si>
  <si>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</si>
  <si>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</si>
  <si>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</si>
  <si>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</si>
  <si>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</si>
  <si>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</si>
  <si>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</si>
  <si>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</si>
  <si>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</si>
  <si>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</si>
  <si>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</si>
  <si>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</si>
  <si>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</si>
  <si>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</si>
  <si>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</si>
  <si>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</si>
  <si>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</si>
  <si>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</si>
  <si>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</si>
  <si>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</si>
  <si>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</si>
  <si>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</si>
  <si>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</si>
  <si>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</si>
  <si>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</si>
  <si>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</si>
  <si>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</si>
  <si>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</si>
  <si>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</si>
  <si>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</si>
  <si>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</si>
  <si>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</si>
  <si>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</si>
  <si>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</si>
  <si>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</si>
  <si>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</si>
  <si>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</si>
  <si>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</si>
  <si>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</si>
  <si>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</si>
  <si>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</si>
  <si>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</si>
  <si>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</si>
  <si>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</si>
  <si>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</si>
  <si>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</si>
  <si>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</si>
  <si>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</si>
  <si>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</si>
  <si>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</si>
  <si>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</si>
  <si>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</si>
  <si>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</si>
  <si>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</si>
  <si>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</si>
  <si>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</si>
  <si>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</si>
  <si>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</si>
  <si>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</si>
  <si>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</si>
  <si>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</si>
  <si>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</si>
  <si>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</si>
  <si>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</si>
  <si>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</si>
  <si>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</si>
  <si>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</si>
  <si>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</si>
  <si>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</si>
  <si>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</si>
  <si>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</si>
  <si>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</si>
  <si>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</si>
  <si>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</si>
  <si>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</si>
  <si>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</si>
  <si>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</si>
  <si>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</si>
  <si>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</si>
  <si>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</si>
  <si>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</si>
  <si>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</si>
  <si>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</si>
  <si>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</si>
  <si>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</si>
  <si>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</si>
  <si>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</si>
  <si>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</si>
  <si>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</si>
  <si>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</si>
  <si>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</si>
  <si>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</si>
  <si>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</si>
  <si>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</si>
  <si>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</si>
  <si>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</si>
  <si>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</si>
  <si>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</si>
  <si>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</si>
  <si>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</si>
  <si>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</si>
  <si>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</si>
  <si>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</si>
  <si>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</si>
  <si>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</si>
  <si>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</si>
  <si>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</si>
  <si>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</si>
  <si>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</si>
  <si>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</si>
  <si>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</si>
  <si>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</si>
  <si>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</si>
  <si>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</si>
  <si>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</si>
  <si>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</si>
  <si>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</si>
  <si>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</si>
  <si>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</si>
  <si>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</si>
  <si>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</si>
  <si>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</si>
  <si>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</si>
  <si>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</si>
  <si>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</si>
  <si>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</si>
  <si>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</si>
  <si>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</si>
  <si>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</si>
  <si>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</si>
  <si>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</si>
  <si>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</si>
  <si>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</si>
  <si>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</si>
  <si>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</si>
  <si>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</si>
  <si>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</si>
  <si>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</si>
  <si>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</si>
  <si>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</si>
  <si>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</si>
  <si>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</si>
  <si>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</si>
  <si>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</si>
  <si>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</si>
  <si>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</si>
  <si>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</si>
  <si>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</si>
  <si>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</si>
  <si>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</si>
  <si>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</si>
  <si>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</si>
  <si>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</si>
  <si>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</si>
  <si>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</si>
  <si>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</si>
  <si>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</si>
  <si>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</si>
  <si>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</si>
  <si>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</si>
  <si>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</si>
  <si>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</si>
  <si>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</si>
  <si>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</si>
  <si>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</si>
  <si>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</si>
  <si>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</si>
  <si>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</si>
  <si>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</si>
  <si>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</si>
  <si>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</si>
  <si>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</si>
  <si>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</si>
  <si>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</si>
  <si>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</si>
  <si>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</si>
  <si>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</si>
  <si>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</si>
  <si>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</si>
  <si>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</si>
  <si>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</si>
  <si>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</si>
  <si>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</si>
  <si>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</si>
  <si>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</si>
  <si>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</si>
  <si>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</si>
  <si>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</si>
  <si>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</si>
  <si>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</si>
  <si>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</si>
  <si>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</si>
  <si>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</si>
  <si>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</si>
  <si>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</si>
  <si>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</si>
  <si>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</si>
  <si>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</si>
  <si>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</si>
  <si>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</si>
  <si>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</si>
  <si>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</si>
  <si>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</si>
  <si>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</si>
  <si>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</si>
  <si>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</si>
  <si>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</si>
  <si>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</si>
  <si>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</si>
  <si>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</si>
  <si>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</si>
  <si>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</si>
  <si>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</si>
  <si>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</si>
  <si>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</si>
  <si>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</si>
  <si>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</si>
  <si>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</si>
  <si>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</si>
  <si>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</si>
  <si>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</si>
  <si>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</si>
  <si>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</si>
  <si>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</si>
  <si>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</si>
  <si>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</si>
  <si>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</si>
  <si>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</si>
  <si>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</si>
  <si>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</si>
  <si>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</si>
  <si>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</si>
  <si>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</si>
  <si>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</si>
  <si>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</si>
  <si>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</si>
  <si>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</si>
  <si>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</si>
  <si>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</si>
  <si>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</si>
  <si>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</si>
  <si>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</si>
  <si>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</si>
  <si>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</si>
  <si>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</si>
  <si>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</si>
  <si>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</si>
  <si>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</si>
  <si>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</si>
  <si>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</si>
  <si>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</si>
  <si>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</si>
  <si>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</si>
  <si>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</si>
  <si>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</si>
  <si>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</si>
  <si>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</si>
  <si>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</si>
  <si>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</si>
  <si>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</si>
  <si>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</si>
  <si>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</si>
  <si>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</si>
  <si>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</si>
  <si>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</si>
  <si>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</si>
  <si>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</si>
  <si>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</si>
  <si>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</si>
  <si>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</si>
  <si>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</si>
  <si>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</si>
  <si>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</si>
  <si>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</si>
  <si>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</si>
  <si>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</si>
  <si>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</si>
  <si>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</si>
  <si>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</si>
  <si>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</si>
  <si>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</si>
  <si>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</si>
  <si>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</si>
  <si>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</si>
  <si>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</si>
  <si>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</si>
  <si>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</si>
  <si>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</si>
  <si>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</si>
  <si>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</si>
  <si>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</si>
  <si>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</si>
  <si>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</si>
  <si>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</si>
  <si>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</si>
  <si>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</si>
  <si>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</si>
  <si>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</si>
  <si>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</si>
  <si>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</si>
  <si>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</si>
  <si>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</si>
  <si>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</si>
  <si>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</si>
  <si>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</si>
  <si>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</si>
  <si>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</si>
  <si>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</si>
  <si>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</si>
  <si>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</si>
  <si>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</si>
  <si>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</si>
  <si>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</si>
  <si>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</si>
  <si>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</si>
  <si>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</si>
  <si>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</si>
  <si>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</si>
  <si>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</si>
  <si>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</si>
  <si>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</si>
  <si>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</si>
  <si>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</si>
  <si>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</si>
  <si>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</si>
  <si>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</si>
  <si>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</si>
  <si>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</si>
  <si>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</si>
  <si>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</si>
  <si>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</si>
  <si>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</si>
  <si>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</si>
  <si>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</si>
  <si>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</si>
  <si>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</si>
  <si>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</si>
  <si>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</si>
  <si>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</si>
  <si>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</si>
  <si>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</si>
  <si>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</si>
  <si>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</si>
  <si>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</si>
  <si>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</si>
  <si>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</si>
  <si>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</si>
  <si>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</si>
  <si>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</si>
  <si>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</si>
  <si>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</si>
  <si>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</si>
  <si>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</si>
  <si>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</si>
  <si>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</si>
  <si>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</si>
  <si>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</si>
  <si>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</si>
  <si>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</si>
  <si>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</si>
  <si>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</si>
  <si>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</si>
  <si>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</si>
  <si>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</si>
  <si>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</si>
  <si>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</si>
  <si>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</si>
  <si>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</si>
  <si>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</si>
  <si>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</si>
  <si>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</si>
  <si>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</si>
  <si>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</si>
  <si>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</si>
  <si>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</si>
  <si>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</si>
  <si>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</si>
  <si>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</si>
  <si>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</si>
  <si>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</si>
  <si>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</si>
  <si>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</si>
  <si>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</si>
  <si>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</si>
  <si>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</si>
  <si>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</si>
  <si>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</si>
  <si>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</si>
  <si>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</si>
  <si>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</si>
  <si>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</si>
  <si>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</si>
  <si>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</si>
  <si>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</si>
  <si>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</si>
  <si>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</si>
  <si>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</si>
  <si>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</si>
  <si>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</si>
  <si>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</si>
  <si>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</si>
  <si>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</si>
  <si>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</si>
  <si>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</si>
  <si>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</si>
  <si>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</si>
  <si>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</si>
  <si>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</si>
  <si>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</si>
  <si>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</si>
  <si>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</si>
  <si>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</si>
  <si>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</si>
  <si>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</si>
  <si>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</si>
  <si>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</si>
  <si>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</si>
  <si>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</si>
  <si>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</si>
  <si>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</si>
  <si>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</si>
  <si>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</si>
  <si>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</si>
  <si>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</si>
  <si>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</si>
  <si>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</si>
  <si>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</si>
  <si>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</si>
  <si>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</si>
  <si>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</si>
  <si>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</si>
  <si>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</si>
  <si>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</si>
  <si>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</si>
  <si>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</si>
  <si>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</si>
  <si>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</si>
  <si>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</si>
  <si>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</si>
  <si>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</si>
  <si>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</si>
  <si>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</si>
  <si>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</si>
  <si>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</si>
  <si>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</si>
  <si>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</si>
  <si>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</si>
  <si>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</si>
  <si>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</si>
  <si>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</si>
  <si>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</si>
  <si>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</si>
  <si>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</si>
  <si>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</si>
  <si>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</si>
  <si>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</si>
  <si>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</si>
  <si>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</si>
  <si>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</si>
  <si>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</si>
  <si>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</si>
  <si>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</si>
  <si>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</si>
  <si>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</si>
  <si>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</si>
  <si>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</si>
  <si>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</si>
  <si>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</si>
  <si>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</si>
  <si>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</si>
  <si>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</si>
  <si>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</si>
  <si>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</si>
  <si>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</si>
  <si>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</si>
  <si>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</si>
  <si>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</si>
  <si>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</si>
  <si>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</si>
  <si>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</si>
  <si>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</si>
  <si>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</si>
  <si>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</si>
  <si>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</si>
  <si>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</si>
  <si>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</si>
  <si>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</si>
  <si>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</si>
  <si>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</si>
  <si>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</si>
  <si>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</si>
  <si>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</si>
  <si>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</si>
  <si>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</si>
  <si>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</si>
  <si>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</si>
  <si>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</si>
  <si>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</si>
  <si>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</si>
  <si>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</si>
  <si>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</si>
  <si>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</si>
  <si>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</si>
  <si>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</si>
  <si>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</si>
  <si>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</si>
  <si>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</si>
  <si>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</si>
  <si>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</si>
  <si>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</si>
  <si>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</si>
  <si>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</si>
  <si>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</si>
  <si>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</si>
  <si>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</si>
  <si>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</si>
  <si>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</si>
  <si>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</si>
  <si>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</si>
  <si>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</si>
  <si>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</si>
  <si>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</si>
  <si>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</si>
  <si>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</si>
  <si>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</si>
  <si>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</si>
  <si>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</si>
  <si>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</si>
  <si>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</si>
  <si>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</si>
  <si>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</si>
  <si>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</si>
  <si>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</si>
  <si>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</si>
  <si>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</si>
  <si>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</si>
  <si>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</si>
  <si>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</si>
  <si>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</si>
  <si>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</si>
  <si>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</si>
  <si>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</si>
  <si>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</si>
  <si>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</si>
  <si>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</si>
  <si>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</si>
  <si>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</si>
  <si>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</si>
  <si>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</si>
  <si>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</si>
  <si>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</si>
  <si>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</si>
  <si>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</si>
  <si>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</si>
  <si>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</si>
  <si>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</si>
  <si>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</si>
  <si>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</si>
  <si>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</si>
  <si>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</si>
  <si>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</si>
  <si>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</si>
  <si>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</si>
  <si>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</si>
  <si>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</si>
  <si>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</si>
  <si>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</si>
  <si>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</si>
  <si>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</si>
  <si>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</si>
  <si>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</si>
  <si>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</si>
  <si>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</si>
  <si>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</si>
  <si>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</si>
  <si>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</si>
  <si>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</si>
  <si>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</si>
  <si>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</si>
  <si>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</si>
  <si>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</si>
  <si>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</si>
  <si>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</si>
  <si>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</si>
  <si>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</si>
  <si>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</si>
  <si>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</si>
  <si>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</si>
  <si>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</si>
  <si>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</si>
  <si>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</si>
  <si>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</si>
  <si>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</si>
  <si>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</si>
  <si>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</si>
  <si>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</si>
  <si>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</si>
  <si>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</si>
  <si>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</si>
  <si>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</si>
  <si>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</si>
  <si>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</si>
  <si>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</si>
  <si>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</si>
  <si>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</si>
  <si>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</si>
  <si>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</si>
  <si>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</si>
  <si>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</si>
  <si>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</si>
  <si>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</si>
  <si>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</si>
  <si>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</si>
  <si>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</si>
  <si>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</si>
  <si>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</si>
  <si>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</si>
  <si>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</si>
  <si>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</si>
  <si>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</si>
  <si>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</si>
  <si>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</si>
  <si>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</si>
  <si>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</si>
  <si>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</si>
  <si>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</si>
  <si>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</si>
  <si>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</si>
  <si>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</si>
  <si>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</si>
  <si>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</si>
  <si>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</si>
  <si>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</si>
  <si>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</si>
  <si>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</si>
  <si>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</si>
  <si>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</si>
  <si>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</si>
  <si>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</si>
  <si>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</si>
  <si>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</si>
  <si>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</si>
  <si>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</si>
  <si>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</si>
  <si>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</si>
  <si>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</si>
  <si>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</si>
  <si>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</si>
  <si>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</si>
  <si>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</si>
  <si>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</si>
  <si>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</si>
  <si>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</si>
  <si>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</si>
  <si>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</si>
  <si>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</si>
  <si>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</si>
  <si>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</si>
  <si>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</si>
  <si>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</si>
  <si>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</si>
  <si>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</si>
  <si>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</si>
  <si>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</si>
  <si>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</si>
  <si>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</si>
  <si>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</si>
  <si>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</si>
  <si>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</si>
  <si>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</si>
  <si>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</si>
  <si>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</si>
  <si>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</si>
  <si>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</si>
  <si>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</si>
  <si>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</si>
  <si>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</si>
  <si>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</si>
  <si>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</si>
  <si>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</si>
  <si>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</si>
  <si>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</si>
  <si>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</si>
  <si>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</si>
  <si>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</si>
  <si>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</si>
  <si>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</si>
  <si>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</si>
  <si>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</si>
  <si>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</si>
  <si>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</si>
  <si>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</si>
  <si>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</si>
  <si>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</si>
  <si>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</si>
  <si>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</si>
  <si>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</si>
  <si>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</si>
  <si>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</si>
  <si>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</si>
  <si>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</si>
  <si>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</si>
  <si>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</si>
  <si>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</si>
  <si>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</si>
  <si>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</si>
  <si>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</si>
  <si>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</si>
  <si>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</si>
  <si>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</si>
  <si>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</si>
  <si>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</si>
  <si>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</si>
  <si>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</si>
  <si>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</si>
  <si>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</si>
  <si>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</si>
  <si>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</si>
  <si>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</si>
  <si>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</si>
  <si>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</si>
  <si>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</si>
  <si>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</si>
  <si>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</si>
  <si>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</si>
  <si>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</si>
  <si>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</si>
  <si>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</si>
  <si>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</si>
  <si>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</si>
  <si>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</si>
  <si>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</si>
  <si>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</si>
  <si>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</si>
  <si>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</si>
  <si>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</si>
  <si>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</si>
  <si>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</si>
  <si>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</si>
  <si>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</si>
  <si>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</si>
  <si>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</si>
  <si>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</si>
  <si>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</si>
  <si>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</si>
  <si>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</si>
  <si>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</si>
  <si>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</si>
  <si>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</si>
  <si>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</si>
  <si>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</si>
  <si>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</si>
  <si>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</si>
  <si>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</si>
  <si>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</si>
  <si>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</si>
  <si>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</si>
  <si>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</si>
  <si>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</si>
  <si>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</si>
  <si>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</si>
  <si>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</si>
  <si>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</si>
  <si>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</si>
  <si>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</si>
  <si>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</si>
  <si>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</si>
  <si>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</si>
  <si>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</si>
  <si>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</si>
  <si>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</si>
  <si>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</si>
  <si>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</si>
  <si>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</si>
  <si>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</si>
  <si>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</si>
  <si>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</si>
  <si>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</si>
  <si>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</si>
  <si>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</si>
  <si>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</si>
  <si>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</si>
  <si>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</si>
  <si>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</si>
  <si>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</si>
  <si>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</si>
  <si>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</si>
  <si>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</si>
  <si>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</si>
  <si>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</si>
  <si>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</si>
  <si>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</si>
  <si>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</si>
  <si>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</si>
  <si>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</si>
  <si>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</si>
  <si>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</si>
  <si>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</si>
  <si>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</si>
  <si>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</si>
  <si>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</si>
  <si>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</si>
  <si>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</si>
  <si>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</si>
  <si>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</si>
  <si>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</si>
  <si>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</si>
  <si>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</si>
  <si>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</si>
  <si>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</si>
  <si>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</si>
  <si>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</si>
  <si>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</si>
  <si>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</si>
  <si>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</si>
  <si>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</si>
  <si>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</si>
  <si>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</si>
  <si>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</si>
  <si>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</si>
  <si>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</si>
  <si>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</si>
  <si>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</si>
  <si>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</si>
  <si>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</si>
  <si>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</si>
  <si>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</si>
  <si>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</si>
  <si>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</si>
  <si>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</si>
  <si>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</si>
  <si>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</si>
  <si>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</si>
  <si>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</si>
  <si>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</si>
  <si>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</si>
  <si>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</si>
  <si>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</si>
  <si>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</si>
  <si>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</si>
  <si>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</si>
  <si>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</si>
  <si>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</si>
  <si>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</si>
  <si>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</si>
  <si>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</si>
  <si>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</si>
  <si>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</si>
  <si>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</si>
  <si>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</si>
  <si>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</si>
  <si>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</si>
  <si>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</si>
  <si>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</si>
  <si>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</si>
  <si>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</si>
  <si>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</si>
  <si>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</si>
  <si>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</si>
  <si>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</si>
  <si>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</si>
  <si>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</si>
  <si>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</si>
  <si>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</si>
  <si>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</si>
  <si>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</si>
  <si>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</si>
  <si>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</si>
  <si>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</si>
  <si>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</si>
  <si>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</si>
  <si>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</si>
  <si>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</si>
  <si>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</si>
  <si>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</si>
  <si>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</si>
  <si>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</si>
  <si>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</si>
  <si>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</si>
  <si>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</si>
  <si>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</si>
  <si>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</si>
  <si>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</si>
  <si>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</si>
  <si>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</si>
  <si>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</si>
  <si>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</si>
  <si>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</si>
  <si>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</si>
  <si>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</si>
  <si>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</si>
  <si>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</si>
  <si>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</si>
  <si>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</si>
  <si>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</si>
  <si>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</si>
  <si>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</si>
  <si>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</si>
  <si>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</si>
  <si>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</si>
  <si>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</si>
  <si>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</si>
  <si>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</si>
  <si>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</si>
  <si>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</si>
  <si>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</si>
  <si>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</si>
  <si>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</si>
  <si>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</si>
  <si>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</si>
  <si>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</si>
  <si>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</si>
  <si>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</si>
  <si>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</si>
  <si>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</si>
  <si>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</si>
  <si>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</si>
  <si>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</si>
  <si>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</si>
  <si>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</si>
  <si>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</si>
  <si>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</si>
  <si>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</si>
  <si>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</si>
  <si>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</si>
  <si>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</si>
  <si>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</si>
  <si>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</si>
  <si>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</si>
  <si>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</si>
  <si>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</si>
  <si>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</si>
  <si>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</si>
  <si>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</si>
  <si>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</si>
  <si>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</si>
  <si>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</si>
  <si>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</si>
  <si>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</si>
  <si>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</si>
  <si>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</si>
  <si>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</si>
  <si>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</si>
  <si>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</si>
  <si>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</si>
  <si>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</si>
  <si>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</si>
  <si>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</si>
  <si>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</si>
  <si>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</si>
  <si>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</si>
  <si>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</si>
  <si>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</si>
  <si>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</si>
  <si>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</si>
  <si>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</si>
  <si>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</si>
  <si>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</si>
  <si>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</si>
  <si>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</si>
  <si>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</si>
  <si>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</si>
  <si>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</si>
  <si>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</si>
  <si>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</si>
  <si>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</si>
  <si>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</si>
  <si>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</si>
  <si>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</si>
  <si>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</si>
  <si>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</si>
  <si>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</si>
  <si>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</si>
  <si>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</si>
  <si>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</si>
  <si>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</si>
  <si>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</si>
  <si>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</si>
  <si>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</si>
  <si>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</si>
  <si>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</si>
  <si>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</si>
  <si>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</si>
  <si>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</si>
  <si>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</si>
  <si>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</si>
  <si>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</si>
  <si>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</si>
  <si>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</si>
  <si>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</si>
  <si>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</si>
  <si>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</si>
  <si>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</si>
  <si>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</si>
  <si>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</si>
  <si>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</si>
  <si>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</si>
  <si>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</si>
  <si>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</si>
  <si>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</si>
  <si>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</si>
  <si>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</si>
  <si>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</si>
  <si>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</si>
  <si>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</si>
  <si>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</si>
  <si>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</si>
  <si>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</si>
  <si>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</si>
  <si>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</si>
  <si>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</si>
  <si>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</si>
  <si>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</si>
  <si>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</si>
  <si>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</si>
  <si>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</si>
  <si>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</si>
  <si>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</si>
  <si>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</si>
  <si>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</si>
  <si>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</si>
  <si>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</si>
  <si>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</si>
  <si>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</si>
  <si>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</si>
  <si>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</si>
  <si>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</si>
  <si>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</si>
  <si>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</si>
  <si>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</si>
  <si>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</si>
  <si>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</si>
  <si>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</si>
  <si>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</si>
  <si>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</si>
  <si>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</si>
  <si>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</si>
  <si>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</si>
  <si>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</si>
  <si>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</si>
  <si>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</si>
  <si>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</si>
  <si>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</si>
  <si>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</si>
  <si>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</si>
  <si>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</si>
  <si>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</si>
  <si>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</si>
  <si>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</si>
  <si>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</si>
  <si>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</si>
  <si>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</si>
  <si>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</si>
  <si>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</si>
  <si>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</si>
  <si>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</si>
  <si>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</si>
  <si>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</si>
  <si>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</si>
  <si>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</si>
  <si>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</si>
  <si>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</si>
  <si>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</si>
  <si>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</si>
  <si>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</si>
  <si>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</si>
  <si>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</si>
  <si>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</si>
  <si>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</si>
  <si>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</si>
  <si>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</si>
  <si>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</si>
  <si>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</si>
  <si>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</si>
  <si>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</si>
  <si>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</si>
  <si>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</si>
  <si>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</si>
  <si>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</si>
  <si>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</si>
  <si>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</si>
  <si>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</si>
  <si>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</si>
  <si>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</si>
  <si>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</si>
  <si>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</si>
  <si>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</si>
  <si>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</si>
  <si>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</si>
  <si>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</si>
  <si>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</si>
  <si>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</si>
  <si>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</si>
  <si>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</si>
  <si>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</si>
  <si>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</si>
  <si>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</si>
  <si>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</si>
  <si>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</si>
  <si>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</si>
  <si>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</si>
  <si>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</si>
  <si>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</si>
  <si>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</si>
  <si>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</si>
  <si>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</si>
  <si>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</si>
  <si>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</si>
  <si>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</si>
  <si>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</si>
  <si>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</si>
  <si>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</si>
  <si>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</si>
  <si>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</si>
  <si>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</si>
  <si>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</si>
  <si>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</si>
  <si>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</si>
  <si>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</si>
  <si>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</si>
  <si>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</si>
  <si>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</si>
  <si>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</si>
  <si>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</si>
  <si>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</si>
  <si>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</si>
  <si>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</si>
  <si>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</si>
  <si>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</si>
  <si>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</si>
  <si>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</si>
  <si>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</si>
  <si>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</si>
  <si>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</si>
  <si>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</si>
  <si>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</si>
  <si>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</si>
  <si>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</si>
  <si>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</si>
  <si>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</si>
  <si>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</si>
  <si>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</si>
  <si>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</si>
  <si>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</si>
  <si>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</si>
  <si>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</si>
  <si>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</si>
  <si>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</si>
  <si>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</si>
  <si>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</si>
  <si>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</si>
  <si>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</si>
  <si>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</si>
  <si>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</si>
  <si>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</si>
  <si>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</si>
  <si>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</si>
  <si>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</si>
  <si>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</si>
  <si>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</si>
  <si>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</si>
  <si>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</si>
  <si>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</si>
  <si>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</si>
  <si>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</si>
  <si>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</si>
  <si>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</si>
  <si>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</si>
  <si>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</si>
  <si>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</si>
  <si>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</si>
  <si>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</si>
  <si>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</si>
  <si>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</si>
  <si>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</si>
  <si>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</si>
  <si>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</si>
  <si>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</si>
  <si>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</si>
  <si>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</si>
  <si>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</si>
  <si>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</si>
  <si>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</si>
  <si>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</si>
  <si>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</si>
  <si>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</si>
  <si>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</si>
  <si>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</si>
  <si>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</si>
  <si>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</si>
  <si>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</si>
  <si>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</si>
  <si>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</si>
  <si>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</si>
  <si>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</si>
  <si>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</si>
  <si>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</si>
  <si>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</si>
  <si>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</si>
  <si>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</si>
  <si>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</si>
  <si>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</si>
  <si>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</si>
  <si>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</si>
  <si>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</si>
  <si>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</si>
  <si>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</si>
  <si>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</si>
  <si>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</si>
  <si>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</si>
  <si>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</si>
  <si>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</si>
  <si>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</si>
  <si>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</si>
  <si>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</si>
  <si>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</si>
  <si>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</si>
  <si>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</si>
  <si>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</si>
  <si>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</si>
  <si>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</si>
  <si>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</si>
  <si>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</si>
  <si>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</si>
  <si>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</si>
  <si>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</si>
  <si>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</si>
  <si>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</si>
  <si>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</si>
  <si>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</si>
  <si>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</si>
  <si>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</si>
  <si>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</si>
  <si>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</si>
  <si>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</si>
  <si>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</si>
  <si>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</si>
  <si>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</si>
  <si>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</si>
  <si>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</si>
  <si>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</si>
  <si>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</si>
  <si>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</si>
  <si>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</si>
  <si>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</si>
  <si>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</si>
  <si>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</si>
  <si>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</si>
  <si>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</si>
  <si>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</si>
  <si>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</si>
  <si>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</si>
  <si>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</si>
  <si>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</si>
  <si>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</si>
  <si>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</si>
  <si>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</si>
  <si>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</si>
  <si>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</si>
  <si>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</si>
  <si>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</si>
  <si>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</si>
  <si>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</si>
  <si>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</si>
  <si>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</si>
  <si>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</si>
  <si>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</si>
  <si>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</si>
  <si>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</si>
  <si>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</si>
  <si>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</si>
  <si>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</si>
  <si>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</si>
  <si>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</si>
  <si>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</si>
  <si>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</si>
  <si>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</si>
  <si>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</si>
  <si>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</si>
  <si>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</si>
  <si>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</si>
  <si>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</si>
  <si>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</si>
  <si>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</si>
  <si>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</si>
  <si>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</si>
  <si>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</si>
  <si>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</si>
  <si>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</si>
  <si>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</si>
  <si>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</si>
  <si>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</si>
  <si>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</si>
  <si>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</si>
  <si>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</si>
  <si>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</si>
  <si>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</si>
  <si>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</si>
  <si>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</si>
  <si>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</si>
  <si>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</si>
  <si>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</si>
  <si>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</si>
  <si>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</si>
  <si>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</si>
  <si>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</si>
  <si>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</si>
  <si>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</si>
  <si>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</si>
  <si>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</si>
  <si>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</si>
  <si>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</si>
  <si>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</si>
  <si>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</si>
  <si>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</si>
  <si>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</si>
  <si>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</si>
  <si>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</si>
  <si>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</si>
  <si>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</si>
  <si>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</si>
  <si>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</si>
  <si>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</si>
  <si>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</si>
  <si>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</si>
  <si>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</si>
  <si>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</si>
  <si>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</si>
  <si>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</si>
  <si>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</si>
  <si>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</si>
  <si>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</si>
  <si>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</si>
  <si>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</si>
  <si>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</si>
  <si>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</si>
  <si>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</si>
  <si>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</si>
  <si>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</si>
  <si>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</si>
  <si>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</si>
  <si>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</si>
  <si>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</si>
  <si>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</si>
  <si>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</si>
  <si>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</si>
  <si>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</si>
  <si>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</si>
  <si>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</si>
  <si>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</si>
  <si>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</si>
  <si>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</si>
  <si>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</si>
  <si>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</si>
  <si>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</si>
  <si>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</si>
  <si>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</si>
  <si>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</si>
  <si>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</si>
  <si>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</si>
  <si>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</si>
  <si>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</si>
  <si>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</si>
  <si>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</si>
  <si>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</si>
  <si>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</si>
  <si>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</si>
  <si>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</si>
  <si>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</si>
  <si>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</si>
  <si>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</si>
  <si>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</si>
  <si>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</si>
  <si>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</si>
  <si>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</si>
  <si>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</si>
  <si>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</si>
  <si>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</si>
  <si>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</si>
  <si>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</si>
  <si>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</si>
  <si>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</si>
  <si>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</si>
  <si>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</si>
  <si>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</si>
  <si>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</si>
  <si>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</si>
  <si>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</si>
  <si>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</si>
  <si>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</si>
  <si>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</si>
  <si>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</si>
  <si>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</si>
  <si>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</si>
  <si>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</si>
  <si>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</si>
  <si>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</si>
  <si>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</si>
  <si>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</si>
  <si>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</si>
  <si>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</si>
  <si>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</si>
  <si>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</si>
  <si>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</si>
  <si>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</si>
  <si>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</si>
  <si>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</si>
  <si>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</si>
  <si>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</si>
  <si>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</si>
  <si>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</si>
  <si>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</si>
  <si>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</si>
  <si>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</si>
  <si>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</si>
  <si>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</si>
  <si>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</si>
  <si>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</si>
  <si>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</si>
  <si>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</si>
  <si>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</si>
  <si>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</si>
  <si>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</si>
  <si>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</si>
  <si>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</si>
  <si>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</si>
  <si>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</si>
  <si>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</si>
  <si>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</si>
  <si>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</si>
  <si>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</si>
  <si>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</si>
  <si>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</si>
  <si>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</si>
  <si>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</si>
  <si>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</si>
  <si>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</si>
  <si>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</si>
  <si>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</si>
  <si>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</si>
  <si>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</si>
  <si>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</si>
  <si>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</si>
  <si>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</si>
  <si>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</si>
  <si>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</si>
  <si>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</si>
  <si>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</si>
  <si>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</si>
  <si>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</si>
  <si>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</si>
  <si>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</si>
  <si>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</si>
  <si>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</si>
  <si>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</si>
  <si>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</si>
  <si>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</si>
  <si>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</si>
  <si>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</si>
  <si>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</si>
  <si>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</si>
  <si>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</si>
  <si>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</si>
  <si>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</si>
  <si>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</si>
  <si>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</si>
  <si>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</si>
  <si>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</si>
  <si>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</si>
  <si>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</si>
  <si>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</si>
  <si>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</si>
  <si>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</si>
  <si>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</si>
  <si>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</si>
  <si>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</si>
  <si>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</si>
  <si>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</si>
  <si>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</si>
  <si>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</si>
  <si>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</si>
  <si>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</si>
  <si>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</si>
  <si>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</si>
  <si>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</si>
  <si>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</si>
  <si>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</si>
  <si>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</si>
  <si>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</si>
  <si>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</si>
  <si>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</si>
  <si>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</si>
  <si>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</si>
  <si>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</si>
  <si>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</si>
  <si>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</si>
  <si>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</si>
  <si>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</si>
  <si>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</si>
  <si>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</si>
  <si>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</si>
  <si>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</si>
  <si>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</si>
  <si>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</si>
  <si>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</si>
  <si>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</si>
  <si>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</si>
  <si>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</si>
  <si>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</si>
  <si>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</si>
  <si>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</si>
  <si>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</si>
  <si>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</si>
  <si>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</si>
  <si>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</si>
  <si>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</si>
  <si>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</si>
  <si>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</si>
  <si>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</si>
  <si>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</si>
  <si>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</si>
  <si>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</si>
  <si>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</si>
  <si>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</si>
  <si>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</si>
  <si>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</si>
  <si>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</si>
  <si>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</si>
  <si>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</si>
  <si>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</si>
  <si>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</si>
  <si>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</si>
  <si>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</si>
  <si>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</si>
  <si>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</si>
  <si>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</si>
  <si>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</si>
  <si>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</si>
  <si>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</si>
  <si>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</si>
  <si>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</si>
  <si>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</si>
  <si>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</si>
  <si>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</si>
  <si>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</si>
  <si>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</si>
  <si>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</si>
  <si>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</si>
  <si>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</si>
  <si>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</si>
  <si>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</si>
  <si>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</si>
  <si>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</si>
  <si>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</si>
  <si>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</si>
  <si>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</si>
  <si>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</si>
  <si>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</si>
  <si>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</si>
  <si>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</si>
  <si>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</si>
  <si>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</si>
  <si>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</si>
  <si>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</si>
  <si>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</si>
  <si>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</si>
  <si>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</si>
  <si>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</si>
  <si>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</si>
  <si>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</si>
  <si>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</si>
  <si>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</si>
  <si>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</si>
  <si>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</si>
  <si>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</si>
  <si>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</si>
  <si>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</si>
  <si>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</si>
  <si>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</si>
  <si>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</si>
  <si>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</si>
  <si>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</si>
  <si>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</si>
  <si>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</si>
  <si>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</si>
  <si>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</si>
  <si>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</si>
  <si>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</si>
  <si>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</si>
  <si>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</si>
  <si>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</si>
  <si>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</si>
  <si>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</si>
  <si>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</si>
  <si>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</si>
  <si>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</si>
  <si>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</si>
  <si>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</si>
  <si>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</si>
  <si>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</si>
  <si>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</si>
  <si>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</si>
  <si>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</si>
  <si>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</si>
  <si>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</si>
  <si>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</si>
  <si>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</si>
  <si>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</si>
  <si>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</si>
  <si>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</si>
  <si>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</si>
  <si>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</si>
  <si>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</si>
  <si>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</si>
  <si>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</si>
  <si>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</si>
  <si>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</si>
  <si>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</si>
  <si>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</si>
  <si>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</si>
  <si>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</si>
  <si>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</si>
  <si>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</si>
  <si>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</si>
  <si>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</si>
  <si>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</si>
  <si>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</si>
  <si>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</si>
  <si>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</si>
  <si>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</si>
  <si>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</si>
  <si>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</si>
  <si>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</si>
  <si>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</si>
  <si>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</si>
  <si>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</si>
  <si>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</si>
  <si>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</si>
  <si>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</si>
  <si>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</si>
  <si>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</si>
  <si>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</si>
  <si>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</si>
  <si>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</si>
  <si>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</si>
  <si>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</si>
  <si>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</si>
  <si>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</si>
  <si>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</si>
  <si>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</si>
  <si>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</si>
  <si>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</si>
  <si>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</si>
  <si>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</si>
  <si>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</si>
  <si>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</si>
  <si>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</si>
  <si>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</si>
  <si>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</si>
  <si>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</si>
  <si>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</si>
  <si>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</si>
  <si>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</si>
  <si>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</si>
  <si>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</si>
  <si>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</si>
  <si>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</si>
  <si>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</si>
  <si>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</si>
  <si>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</si>
  <si>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</si>
  <si>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</si>
  <si>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</si>
  <si>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</si>
  <si>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</si>
  <si>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</si>
  <si>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</si>
  <si>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</si>
  <si>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</si>
  <si>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</si>
  <si>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</si>
  <si>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</si>
  <si>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</si>
  <si>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</si>
  <si>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</si>
  <si>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</si>
  <si>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</si>
  <si>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</si>
  <si>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</si>
  <si>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</si>
  <si>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</si>
  <si>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</si>
  <si>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</si>
  <si>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</si>
  <si>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</si>
  <si>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</si>
  <si>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</si>
  <si>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</si>
  <si>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</si>
  <si>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</si>
  <si>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</si>
  <si>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</si>
  <si>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</si>
  <si>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</si>
  <si>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</si>
  <si>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</si>
  <si>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</si>
  <si>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</si>
  <si>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</si>
  <si>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</si>
  <si>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</si>
  <si>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</si>
  <si>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</si>
  <si>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</si>
  <si>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</si>
  <si>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</si>
  <si>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</si>
  <si>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</si>
  <si>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</si>
  <si>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</si>
  <si>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</si>
  <si>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</si>
  <si>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</si>
  <si>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</si>
  <si>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</si>
  <si>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</si>
  <si>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</si>
  <si>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</si>
  <si>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</si>
  <si>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</si>
  <si>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</si>
  <si>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</si>
  <si>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</si>
  <si>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</si>
  <si>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</si>
  <si>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</si>
  <si>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</si>
  <si>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</si>
  <si>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</si>
  <si>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</si>
  <si>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</si>
  <si>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</si>
  <si>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</si>
  <si>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</si>
  <si>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</si>
  <si>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</si>
  <si>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</si>
  <si>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</si>
  <si>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</si>
  <si>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</si>
  <si>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</si>
  <si>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</si>
  <si>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</si>
  <si>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</si>
  <si>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</si>
  <si>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</si>
  <si>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</si>
  <si>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</si>
  <si>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</si>
  <si>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</si>
  <si>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</si>
  <si>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</si>
  <si>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</si>
  <si>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</si>
  <si>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</si>
  <si>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</si>
  <si>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</si>
  <si>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</si>
  <si>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</si>
  <si>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</si>
  <si>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</si>
  <si>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</si>
  <si>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</si>
  <si>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</si>
  <si>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</si>
  <si>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</si>
  <si>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</si>
  <si>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</si>
  <si>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</si>
  <si>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</si>
  <si>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</si>
  <si>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</si>
  <si>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</si>
  <si>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</si>
  <si>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</si>
  <si>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</si>
  <si>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</si>
  <si>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</si>
  <si>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</si>
  <si>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</si>
  <si>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</si>
  <si>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</si>
  <si>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</si>
  <si>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</si>
  <si>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</si>
  <si>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</si>
  <si>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</si>
  <si>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</si>
  <si>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</si>
  <si>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</si>
  <si>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</si>
  <si>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</si>
  <si>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</si>
  <si>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</si>
  <si>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</si>
  <si>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</si>
  <si>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</si>
  <si>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</si>
  <si>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</si>
  <si>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</si>
  <si>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</si>
  <si>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</si>
  <si>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</si>
  <si>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</si>
  <si>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</si>
  <si>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</si>
  <si>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</si>
  <si>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</si>
  <si>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</si>
  <si>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</si>
  <si>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</si>
  <si>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</si>
  <si>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</si>
  <si>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</si>
  <si>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</si>
  <si>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</si>
  <si>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</si>
  <si>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</si>
  <si>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</si>
  <si>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</si>
  <si>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</si>
  <si>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</si>
  <si>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</si>
  <si>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</si>
  <si>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</si>
  <si>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</si>
  <si>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</si>
  <si>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</si>
  <si>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</si>
  <si>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</si>
  <si>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</si>
  <si>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</si>
  <si>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</si>
  <si>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</si>
  <si>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</si>
  <si>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</si>
  <si>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</si>
  <si>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</si>
  <si>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</si>
  <si>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</si>
  <si>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</si>
  <si>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</si>
  <si>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</si>
  <si>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</si>
  <si>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</si>
  <si>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</si>
  <si>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</si>
  <si>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</si>
  <si>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</si>
  <si>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</si>
  <si>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</si>
  <si>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</si>
  <si>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</si>
  <si>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</si>
  <si>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</si>
  <si>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</si>
  <si>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</si>
  <si>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</si>
  <si>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</si>
  <si>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</si>
  <si>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</si>
  <si>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</si>
  <si>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</si>
  <si>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</si>
  <si>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</si>
  <si>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</si>
  <si>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</si>
  <si>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</si>
  <si>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</si>
  <si>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</si>
  <si>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</si>
  <si>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</si>
  <si>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</si>
  <si>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</si>
  <si>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</si>
  <si>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</si>
  <si>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</si>
  <si>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</si>
  <si>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</si>
  <si>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</si>
  <si>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</si>
  <si>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</si>
  <si>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</si>
  <si>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</si>
  <si>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</si>
  <si>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</si>
  <si>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</si>
  <si>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</si>
  <si>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</si>
  <si>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</si>
  <si>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</si>
  <si>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</si>
  <si>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</si>
  <si>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</si>
  <si>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</si>
  <si>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</si>
  <si>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</si>
  <si>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</si>
  <si>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</si>
  <si>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</si>
  <si>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</si>
  <si>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</si>
  <si>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</si>
  <si>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</si>
  <si>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</si>
  <si>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</si>
  <si>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</si>
  <si>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</si>
  <si>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</si>
  <si>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</si>
  <si>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</si>
  <si>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</si>
  <si>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</si>
  <si>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</si>
  <si>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</si>
  <si>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</si>
  <si>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</si>
  <si>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</si>
  <si>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</si>
  <si>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</si>
  <si>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</si>
  <si>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</si>
  <si>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</si>
  <si>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</si>
  <si>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</si>
  <si>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</si>
  <si>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</si>
  <si>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</si>
  <si>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</si>
  <si>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</si>
  <si>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</si>
  <si>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</si>
  <si>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</si>
  <si>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</si>
  <si>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</si>
  <si>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</si>
  <si>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</si>
  <si>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</si>
  <si>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</si>
  <si>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</si>
  <si>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</si>
  <si>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</si>
  <si>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</si>
  <si>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</si>
  <si>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</si>
  <si>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</si>
  <si>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</si>
  <si>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</si>
  <si>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</si>
  <si>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</si>
  <si>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</si>
  <si>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</si>
  <si>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</si>
  <si>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</si>
  <si>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</si>
  <si>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</si>
  <si>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</si>
  <si>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</si>
  <si>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</si>
  <si>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</si>
  <si>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</si>
  <si>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</si>
  <si>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</si>
  <si>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</si>
  <si>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</si>
  <si>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</si>
  <si>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</si>
  <si>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</si>
  <si>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</si>
  <si>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</si>
  <si>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</si>
  <si>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</si>
  <si>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</si>
  <si>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</si>
  <si>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</si>
  <si>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</si>
  <si>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</si>
  <si>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</si>
  <si>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</si>
  <si>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</si>
  <si>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</si>
  <si>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</si>
  <si>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</si>
  <si>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</si>
  <si>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</si>
  <si>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</si>
  <si>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</si>
  <si>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</si>
  <si>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</si>
  <si>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</si>
  <si>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</si>
  <si>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</si>
  <si>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</si>
  <si>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</si>
  <si>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</si>
  <si>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</si>
  <si>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</si>
  <si>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</si>
  <si>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</si>
  <si>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</si>
  <si>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</si>
  <si>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</si>
  <si>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</si>
  <si>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</si>
  <si>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</si>
  <si>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</si>
  <si>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</si>
  <si>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</si>
  <si>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</si>
  <si>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</si>
  <si>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</si>
  <si>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</si>
  <si>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</si>
  <si>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</si>
  <si>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</si>
  <si>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</si>
  <si>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</si>
  <si>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</si>
  <si>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</si>
  <si>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</si>
  <si>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</si>
  <si>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</si>
  <si>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</si>
  <si>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</si>
  <si>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</si>
  <si>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</si>
  <si>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</si>
  <si>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</si>
  <si>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</si>
  <si>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</si>
  <si>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</si>
  <si>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</si>
  <si>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</si>
  <si>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</si>
  <si>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</si>
  <si>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</si>
  <si>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</si>
  <si>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</si>
  <si>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</si>
  <si>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</si>
  <si>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</si>
  <si>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</si>
  <si>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</si>
  <si>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</si>
  <si>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</si>
  <si>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</si>
  <si>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</si>
  <si>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</si>
  <si>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</si>
  <si>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</si>
  <si>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</si>
  <si>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</si>
  <si>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</si>
  <si>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</si>
  <si>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</si>
  <si>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</si>
  <si>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</si>
  <si>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</si>
  <si>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</si>
  <si>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</si>
  <si>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</si>
  <si>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</si>
  <si>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</si>
  <si>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</si>
  <si>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</si>
  <si>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</si>
  <si>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</si>
  <si>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</si>
  <si>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</si>
  <si>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</si>
  <si>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</si>
  <si>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</si>
  <si>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</si>
  <si>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</si>
  <si>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</si>
  <si>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</si>
  <si>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</si>
  <si>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</si>
  <si>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</si>
  <si>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</si>
  <si>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</si>
  <si>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</si>
  <si>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</si>
  <si>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</si>
  <si>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</si>
  <si>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</si>
  <si>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</si>
  <si>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</si>
  <si>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</si>
  <si>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</si>
  <si>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</si>
  <si>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</si>
  <si>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</si>
  <si>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</si>
  <si>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</si>
  <si>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</si>
  <si>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</si>
  <si>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</si>
  <si>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</si>
  <si>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</si>
  <si>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</si>
  <si>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</si>
  <si>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</si>
  <si>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</si>
  <si>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</si>
  <si>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</si>
  <si>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</si>
  <si>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</si>
  <si>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</si>
  <si>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</si>
  <si>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</si>
  <si>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</si>
  <si>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</si>
  <si>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</si>
  <si>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</si>
  <si>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</si>
  <si>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</si>
  <si>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</si>
  <si>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</si>
  <si>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</si>
  <si>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</si>
  <si>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</si>
  <si>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</si>
  <si>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</si>
  <si>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</si>
  <si>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</si>
  <si>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</si>
  <si>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</si>
  <si>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</si>
  <si>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</si>
  <si>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</si>
  <si>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</si>
  <si>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</si>
  <si>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</si>
  <si>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</si>
  <si>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</si>
  <si>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</si>
  <si>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</si>
  <si>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</si>
  <si>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</si>
  <si>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</si>
  <si>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</si>
  <si>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</si>
  <si>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</si>
  <si>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</si>
  <si>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</si>
  <si>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</si>
  <si>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</si>
  <si>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</si>
  <si>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</si>
  <si>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</si>
  <si>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</si>
  <si>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</si>
  <si>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</si>
  <si>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</si>
  <si>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</si>
  <si>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</si>
  <si>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</si>
  <si>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</si>
  <si>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</si>
  <si>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</si>
  <si>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</si>
  <si>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</si>
  <si>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</si>
  <si>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</si>
  <si>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</si>
  <si>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</si>
  <si>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</si>
  <si>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</si>
  <si>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</si>
  <si>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</si>
  <si>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</si>
  <si>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</si>
  <si>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</si>
  <si>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</si>
  <si>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</si>
  <si>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</si>
  <si>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</si>
  <si>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</si>
  <si>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</si>
  <si>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</si>
  <si>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</si>
  <si>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</si>
  <si>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</si>
  <si>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</si>
  <si>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</si>
  <si>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</si>
  <si>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</si>
  <si>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</si>
  <si>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</si>
  <si>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</si>
  <si>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</si>
  <si>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</si>
  <si>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</si>
  <si>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</si>
  <si>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</si>
  <si>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</si>
  <si>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</si>
  <si>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</si>
  <si>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</si>
  <si>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</si>
  <si>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</si>
  <si>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</si>
  <si>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</si>
  <si>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</si>
  <si>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</si>
  <si>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</si>
  <si>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</si>
  <si>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</si>
  <si>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</si>
  <si>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</si>
  <si>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</si>
  <si>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</si>
  <si>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</si>
  <si>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</si>
  <si>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</si>
  <si>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</si>
  <si>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</si>
  <si>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</si>
  <si>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</si>
  <si>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</si>
  <si>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</si>
  <si>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</si>
  <si>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</si>
  <si>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</si>
  <si>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</si>
  <si>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</si>
  <si>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</si>
  <si>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</si>
  <si>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</si>
  <si>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</si>
  <si>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</si>
  <si>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</si>
  <si>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</si>
  <si>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</si>
  <si>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</si>
  <si>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</si>
  <si>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</si>
  <si>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</si>
  <si>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</si>
  <si>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</si>
  <si>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</si>
  <si>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</si>
  <si>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</si>
  <si>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</si>
  <si>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</si>
  <si>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</si>
  <si>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</si>
  <si>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</si>
  <si>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</si>
  <si>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</si>
  <si>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</si>
  <si>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</si>
  <si>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</si>
  <si>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</si>
  <si>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</si>
  <si>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</si>
  <si>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</si>
  <si>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</si>
  <si>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</si>
  <si>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</si>
  <si>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</si>
  <si>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</si>
  <si>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</si>
  <si>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</si>
  <si>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</si>
  <si>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</si>
  <si>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</si>
  <si>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</si>
  <si>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</si>
  <si>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</si>
  <si>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</si>
  <si>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</si>
  <si>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</si>
  <si>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</si>
  <si>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</si>
  <si>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</si>
  <si>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</si>
  <si>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</si>
  <si>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</si>
  <si>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</si>
  <si>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</si>
  <si>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</si>
  <si>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</si>
  <si>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</si>
  <si>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</si>
  <si>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</si>
  <si>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</si>
  <si>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</si>
  <si>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</si>
  <si>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</si>
  <si>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</si>
  <si>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</si>
  <si>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</si>
  <si>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</si>
  <si>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</si>
  <si>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</si>
  <si>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</si>
  <si>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</si>
  <si>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</si>
  <si>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</si>
  <si>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</si>
  <si>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</si>
  <si>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</si>
  <si>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</si>
  <si>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</si>
  <si>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</si>
  <si>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</si>
  <si>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</si>
  <si>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</si>
  <si>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</si>
  <si>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</si>
  <si>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</si>
  <si>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</si>
  <si>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</si>
  <si>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</si>
  <si>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</si>
  <si>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</si>
  <si>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</si>
  <si>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</si>
  <si>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</si>
  <si>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</si>
  <si>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</si>
  <si>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</si>
  <si>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</si>
  <si>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</si>
  <si>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</si>
  <si>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</si>
  <si>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</si>
  <si>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</si>
  <si>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</si>
  <si>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</si>
  <si>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</si>
  <si>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</si>
  <si>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</si>
  <si>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</si>
  <si>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</si>
  <si>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</si>
  <si>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</si>
  <si>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</si>
  <si>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</si>
  <si>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</si>
  <si>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</si>
  <si>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</si>
  <si>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</si>
  <si>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</si>
  <si>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</si>
  <si>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</si>
  <si>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</si>
  <si>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</si>
  <si>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</si>
  <si>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</si>
  <si>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</si>
  <si>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</si>
  <si>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</si>
  <si>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</si>
  <si>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</si>
  <si>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</si>
  <si>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</si>
  <si>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</si>
  <si>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</si>
  <si>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</si>
  <si>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</si>
  <si>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</si>
  <si>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</si>
  <si>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</si>
  <si>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</si>
  <si>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</si>
  <si>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</si>
  <si>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</si>
  <si>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</si>
  <si>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</si>
  <si>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</si>
  <si>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</si>
  <si>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</si>
  <si>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</si>
  <si>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</si>
  <si>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</si>
  <si>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</si>
  <si>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</si>
  <si>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</si>
  <si>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</si>
  <si>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</si>
  <si>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</si>
  <si>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</si>
  <si>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</si>
  <si>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</si>
  <si>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</si>
  <si>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</si>
  <si>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</si>
  <si>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</si>
  <si>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</si>
  <si>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</si>
  <si>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</si>
  <si>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</si>
  <si>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</si>
  <si>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</si>
  <si>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</si>
  <si>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</si>
  <si>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</si>
  <si>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</si>
  <si>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</si>
  <si>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</si>
  <si>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</si>
  <si>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</si>
  <si>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</si>
  <si>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</si>
  <si>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</si>
  <si>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</si>
  <si>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</si>
  <si>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</si>
  <si>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</si>
  <si>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</si>
  <si>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</si>
  <si>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</si>
  <si>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</si>
  <si>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</si>
  <si>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</si>
  <si>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</si>
  <si>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</si>
  <si>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</si>
  <si>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</si>
  <si>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</si>
  <si>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</si>
  <si>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</si>
  <si>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</si>
  <si>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</si>
  <si>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</si>
  <si>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</si>
  <si>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</si>
  <si>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</si>
  <si>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</si>
  <si>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</si>
  <si>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</si>
  <si>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</si>
  <si>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</si>
  <si>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</si>
  <si>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</si>
  <si>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</si>
  <si>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</si>
  <si>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</si>
  <si>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</si>
  <si>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</si>
  <si>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</si>
  <si>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</si>
  <si>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</si>
  <si>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</si>
  <si>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</si>
  <si>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</si>
  <si>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</si>
  <si>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</si>
  <si>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</si>
  <si>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</si>
  <si>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</si>
  <si>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</si>
  <si>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</si>
  <si>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</si>
  <si>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</si>
  <si>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</si>
  <si>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</si>
  <si>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</si>
  <si>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</si>
  <si>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</si>
  <si>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</si>
  <si>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</si>
  <si>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</si>
  <si>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</si>
  <si>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</si>
  <si>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</si>
  <si>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</si>
  <si>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</si>
  <si>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</si>
  <si>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</si>
  <si>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</si>
  <si>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</si>
  <si>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</si>
  <si>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</si>
  <si>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</si>
  <si>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</si>
  <si>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</si>
  <si>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</si>
  <si>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</si>
  <si>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</si>
  <si>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</si>
  <si>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</si>
  <si>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</si>
  <si>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</si>
  <si>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</si>
  <si>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</si>
  <si>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</si>
  <si>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</si>
  <si>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</si>
  <si>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</si>
  <si>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</si>
  <si>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</si>
  <si>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</si>
  <si>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</si>
  <si>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</si>
  <si>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</si>
  <si>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</si>
  <si>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</si>
  <si>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</si>
  <si>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</si>
  <si>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</si>
  <si>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</si>
  <si>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</si>
  <si>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</si>
  <si>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</si>
  <si>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</si>
  <si>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</si>
  <si>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</si>
  <si>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</si>
  <si>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</si>
  <si>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</si>
  <si>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</si>
  <si>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</si>
  <si>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</si>
  <si>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</si>
  <si>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</si>
  <si>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</si>
  <si>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</si>
  <si>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</si>
  <si>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</si>
  <si>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</si>
  <si>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</si>
  <si>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</si>
  <si>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</si>
  <si>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</si>
  <si>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</si>
  <si>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</si>
  <si>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</si>
  <si>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</si>
  <si>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</si>
  <si>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</si>
  <si>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</si>
  <si>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</si>
  <si>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</si>
  <si>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</si>
  <si>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</si>
  <si>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</si>
  <si>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</si>
  <si>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</si>
  <si>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</si>
  <si>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</si>
  <si>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</si>
  <si>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</si>
  <si>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</si>
  <si>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</si>
  <si>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</si>
  <si>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</si>
  <si>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</si>
  <si>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</si>
  <si>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</si>
  <si>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</si>
  <si>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</si>
  <si>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</si>
  <si>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</si>
  <si>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</si>
  <si>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</si>
  <si>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</si>
  <si>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</si>
  <si>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</si>
  <si>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</si>
  <si>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</si>
  <si>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</si>
  <si>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</si>
  <si>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</si>
  <si>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</si>
  <si>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</si>
  <si>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</si>
  <si>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</si>
  <si>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</si>
  <si>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</si>
  <si>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</si>
  <si>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</si>
  <si>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</si>
  <si>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</si>
  <si>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</si>
  <si>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</si>
  <si>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</si>
  <si>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</si>
  <si>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</si>
  <si>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</si>
  <si>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</si>
  <si>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</si>
  <si>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</si>
  <si>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</si>
  <si>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</si>
  <si>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</si>
  <si>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</si>
  <si>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</si>
  <si>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</si>
  <si>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</si>
  <si>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</si>
  <si>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</si>
  <si>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</si>
  <si>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</si>
  <si>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</si>
  <si>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</si>
  <si>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</si>
  <si>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</si>
  <si>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</si>
  <si>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</si>
  <si>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</si>
  <si>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</si>
  <si>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</si>
  <si>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</si>
  <si>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</si>
  <si>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</si>
  <si>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</si>
  <si>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</si>
  <si>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</si>
  <si>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</si>
  <si>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</si>
  <si>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</si>
  <si>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</si>
  <si>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</si>
  <si>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</si>
  <si>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</si>
  <si>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</si>
  <si>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</si>
  <si>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</si>
  <si>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</si>
  <si>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</si>
  <si>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</si>
  <si>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</si>
  <si>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</si>
  <si>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</si>
  <si>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</si>
  <si>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</si>
  <si>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</si>
  <si>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</si>
  <si>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</si>
  <si>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</si>
  <si>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</si>
  <si>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</si>
  <si>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</si>
  <si>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</si>
  <si>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</si>
  <si>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</si>
  <si>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</si>
  <si>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</si>
  <si>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</si>
  <si>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</si>
  <si>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</si>
  <si>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</si>
  <si>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</si>
  <si>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</si>
  <si>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</si>
  <si>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</si>
  <si>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</si>
  <si>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</si>
  <si>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</si>
  <si>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</si>
  <si>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</si>
  <si>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</si>
  <si>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</si>
  <si>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</si>
  <si>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</si>
  <si>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</si>
  <si>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</si>
  <si>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</si>
  <si>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</si>
  <si>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</si>
  <si>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</si>
  <si>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</si>
  <si>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</si>
  <si>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</si>
  <si>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</si>
  <si>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</si>
  <si>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</si>
  <si>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</si>
  <si>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</si>
  <si>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</si>
  <si>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</si>
  <si>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</si>
  <si>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</si>
  <si>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</si>
  <si>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</si>
  <si>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</si>
  <si>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</si>
  <si>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</si>
  <si>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</si>
  <si>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</si>
  <si>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</si>
  <si>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</si>
  <si>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</si>
  <si>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</si>
  <si>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</si>
  <si>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</si>
  <si>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</si>
  <si>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</si>
  <si>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</si>
  <si>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</si>
  <si>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</si>
  <si>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</si>
  <si>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</si>
  <si>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</si>
  <si>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</si>
  <si>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</si>
  <si>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</si>
  <si>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</si>
  <si>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</si>
  <si>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</si>
  <si>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</si>
  <si>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</si>
  <si>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</si>
  <si>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</si>
  <si>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</si>
  <si>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</si>
  <si>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</si>
  <si>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</si>
  <si>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</si>
  <si>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</si>
  <si>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</si>
  <si>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</si>
  <si>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</si>
  <si>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</si>
  <si>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</si>
  <si>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</si>
  <si>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</si>
  <si>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</si>
  <si>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</si>
  <si>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</si>
  <si>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</si>
  <si>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</si>
  <si>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</si>
  <si>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</si>
  <si>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</si>
  <si>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</si>
  <si>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</si>
  <si>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</si>
  <si>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</si>
  <si>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</si>
  <si>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</si>
  <si>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</si>
  <si>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</si>
  <si>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</si>
  <si>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</si>
  <si>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</si>
  <si>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</si>
  <si>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</si>
  <si>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</si>
  <si>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</si>
  <si>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</si>
  <si>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</si>
  <si>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</si>
  <si>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</si>
  <si>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</si>
  <si>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</si>
  <si>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</si>
  <si>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</si>
  <si>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</si>
  <si>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</si>
  <si>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</si>
  <si>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</si>
  <si>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</si>
  <si>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</si>
  <si>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</si>
  <si>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</si>
  <si>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</si>
  <si>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</si>
  <si>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</si>
  <si>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</si>
  <si>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</si>
  <si>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</si>
  <si>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</si>
  <si>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</si>
  <si>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</si>
  <si>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</si>
  <si>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</si>
  <si>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</si>
  <si>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</si>
  <si>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</si>
  <si>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</si>
  <si>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</si>
  <si>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</si>
  <si>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</si>
  <si>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</si>
  <si>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</si>
  <si>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</si>
  <si>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</si>
  <si>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</si>
  <si>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</si>
  <si>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</si>
  <si>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</si>
  <si>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</si>
  <si>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</si>
  <si>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</si>
  <si>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</si>
  <si>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</si>
  <si>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</si>
  <si>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</si>
  <si>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</si>
  <si>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</si>
  <si>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</si>
  <si>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</si>
  <si>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</si>
  <si>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</si>
  <si>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</si>
  <si>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</si>
  <si>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</si>
  <si>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</si>
  <si>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</si>
  <si>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</si>
  <si>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</si>
  <si>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</si>
  <si>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</si>
  <si>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</si>
  <si>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</si>
  <si>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</si>
  <si>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</si>
  <si>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</si>
  <si>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</si>
  <si>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</si>
  <si>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</si>
  <si>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</si>
  <si>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</si>
  <si>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</si>
  <si>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</si>
  <si>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</si>
  <si>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</si>
  <si>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</si>
  <si>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</si>
  <si>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</si>
  <si>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</si>
  <si>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</si>
  <si>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</si>
  <si>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</si>
  <si>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</si>
  <si>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</si>
  <si>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</si>
  <si>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</si>
  <si>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</si>
  <si>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</si>
  <si>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</si>
  <si>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</si>
  <si>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</si>
  <si>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</si>
  <si>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</si>
  <si>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</si>
  <si>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</si>
  <si>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</si>
  <si>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</si>
  <si>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</si>
  <si>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</si>
  <si>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</si>
  <si>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</si>
  <si>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</si>
  <si>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</si>
  <si>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</si>
  <si>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</si>
  <si>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</si>
  <si>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</si>
  <si>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</si>
  <si>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</si>
  <si>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</si>
  <si>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</si>
  <si>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</si>
  <si>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</si>
  <si>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</si>
  <si>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</si>
  <si>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</si>
  <si>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</si>
  <si>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</si>
  <si>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</si>
  <si>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</si>
  <si>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</si>
  <si>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</si>
  <si>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</si>
  <si>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</si>
  <si>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</si>
  <si>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</si>
  <si>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</si>
  <si>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</si>
  <si>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</si>
  <si>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</si>
  <si>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</si>
  <si>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</si>
  <si>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</si>
  <si>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</si>
  <si>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</si>
  <si>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</si>
  <si>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</si>
  <si>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</si>
  <si>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</si>
  <si>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</si>
  <si>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</si>
  <si>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</si>
  <si>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</si>
  <si>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</si>
  <si>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</si>
  <si>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</si>
  <si>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</si>
  <si>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</si>
  <si>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</si>
  <si>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</si>
  <si>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</si>
  <si>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</si>
  <si>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</si>
  <si>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</si>
  <si>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</si>
  <si>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</si>
  <si>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</si>
  <si>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</si>
  <si>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</si>
  <si>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</si>
  <si>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</si>
  <si>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</si>
  <si>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</si>
  <si>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</si>
  <si>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</si>
  <si>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</si>
  <si>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</si>
  <si>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</si>
  <si>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</si>
  <si>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</si>
  <si>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</si>
  <si>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</si>
  <si>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</si>
  <si>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</si>
  <si>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</si>
  <si>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</si>
  <si>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</si>
  <si>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</si>
  <si>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</si>
  <si>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</si>
  <si>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</si>
  <si>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</si>
  <si>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</si>
  <si>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</si>
  <si>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</si>
  <si>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</si>
  <si>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</si>
  <si>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</si>
  <si>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</si>
  <si>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</si>
  <si>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</si>
  <si>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</si>
  <si>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</si>
  <si>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</si>
  <si>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</si>
  <si>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</si>
  <si>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</si>
  <si>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</si>
  <si>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</si>
  <si>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</si>
  <si>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</si>
  <si>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</si>
  <si>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</si>
  <si>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</si>
  <si>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</si>
  <si>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</si>
  <si>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</si>
  <si>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</si>
  <si>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</si>
  <si>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</si>
  <si>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</si>
  <si>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</si>
  <si>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</si>
  <si>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</si>
  <si>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</si>
  <si>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</si>
  <si>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</si>
  <si>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</si>
  <si>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</si>
  <si>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</si>
  <si>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</si>
  <si>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</si>
  <si>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</si>
  <si>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</si>
  <si>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</si>
  <si>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</si>
  <si>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</si>
  <si>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</si>
  <si>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</si>
  <si>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</si>
  <si>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</si>
  <si>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</si>
  <si>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</si>
  <si>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</si>
  <si>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</si>
  <si>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</si>
  <si>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</si>
  <si>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</si>
  <si>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</si>
  <si>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</si>
  <si>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</si>
  <si>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</si>
  <si>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</si>
  <si>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</si>
  <si>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</si>
  <si>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</si>
  <si>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</si>
  <si>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</si>
  <si>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</si>
  <si>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</si>
  <si>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</si>
  <si>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</si>
  <si>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</si>
  <si>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</si>
  <si>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</si>
  <si>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</si>
  <si>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</si>
  <si>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</si>
  <si>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</si>
  <si>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</si>
  <si>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</si>
  <si>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</si>
  <si>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</si>
  <si>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</si>
  <si>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</si>
  <si>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</si>
  <si>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</si>
  <si>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</si>
  <si>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</si>
  <si>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</si>
  <si>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</si>
  <si>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</si>
  <si>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</si>
  <si>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</si>
  <si>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</si>
  <si>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</si>
  <si>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</si>
  <si>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</si>
  <si>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</si>
  <si>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</si>
  <si>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</si>
  <si>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</si>
  <si>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</si>
  <si>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</si>
  <si>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</si>
  <si>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</si>
  <si>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</si>
  <si>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</si>
  <si>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</si>
  <si>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</si>
  <si>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</si>
  <si>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</si>
  <si>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</si>
  <si>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</si>
  <si>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</si>
  <si>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</si>
  <si>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</si>
  <si>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</si>
  <si>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</si>
  <si>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</si>
  <si>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</si>
  <si>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</si>
  <si>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</si>
  <si>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</si>
  <si>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</si>
  <si>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</si>
  <si>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</si>
  <si>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</si>
  <si>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</si>
  <si>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</si>
  <si>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</si>
  <si>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</si>
  <si>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</si>
  <si>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</si>
  <si>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</si>
  <si>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</si>
  <si>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</si>
  <si>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</si>
  <si>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</si>
  <si>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</si>
  <si>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</si>
  <si>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</si>
  <si>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</si>
  <si>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</si>
  <si>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</si>
  <si>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</si>
  <si>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</si>
  <si>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</si>
  <si>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</si>
  <si>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</si>
  <si>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</si>
  <si>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</si>
  <si>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</si>
  <si>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</si>
  <si>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</si>
  <si>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</si>
  <si>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</si>
  <si>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</si>
  <si>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</si>
  <si>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</si>
  <si>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</si>
  <si>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</si>
  <si>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</si>
  <si>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</si>
  <si>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</si>
  <si>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</si>
  <si>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</si>
  <si>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</si>
  <si>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</si>
  <si>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</si>
  <si>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</si>
  <si>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</si>
  <si>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</si>
  <si>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</si>
  <si>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</si>
  <si>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</si>
  <si>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</si>
  <si>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</si>
  <si>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</si>
  <si>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</si>
  <si>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</si>
  <si>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</si>
  <si>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</si>
  <si>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</si>
  <si>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</si>
  <si>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</si>
  <si>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</si>
  <si>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</si>
  <si>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</si>
  <si>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</si>
  <si>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</si>
  <si>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</si>
  <si>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</si>
  <si>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</si>
  <si>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</si>
  <si>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</si>
  <si>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</si>
  <si>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</si>
  <si>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</si>
  <si>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</si>
  <si>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</si>
  <si>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</si>
  <si>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</si>
  <si>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</si>
  <si>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</si>
  <si>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</si>
  <si>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</si>
  <si>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</si>
  <si>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</si>
  <si>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</si>
  <si>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</si>
  <si>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</si>
  <si>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</si>
  <si>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</si>
  <si>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</si>
  <si>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</si>
  <si>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</si>
  <si>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</si>
  <si>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</si>
  <si>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</si>
  <si>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</si>
  <si>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</si>
  <si>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</si>
  <si>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</si>
  <si>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</si>
  <si>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</si>
  <si>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</si>
  <si>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</si>
  <si>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</si>
  <si>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</si>
  <si>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</si>
  <si>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</si>
  <si>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</si>
  <si>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</si>
  <si>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</si>
  <si>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</si>
  <si>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</si>
  <si>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</si>
  <si>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</si>
  <si>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</si>
  <si>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</si>
  <si>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</si>
  <si>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</si>
  <si>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</si>
  <si>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</si>
  <si>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</si>
  <si>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</si>
  <si>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</si>
  <si>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</si>
  <si>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</si>
  <si>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</si>
  <si>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</si>
  <si>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</si>
  <si>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</si>
  <si>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</si>
  <si>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</si>
  <si>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</si>
  <si>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</si>
  <si>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</si>
  <si>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</si>
  <si>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</si>
  <si>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</si>
  <si>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</si>
  <si>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</si>
  <si>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</si>
  <si>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</si>
  <si>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</si>
  <si>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</si>
  <si>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</si>
  <si>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</si>
  <si>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</si>
  <si>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</si>
  <si>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</si>
  <si>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</si>
  <si>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</si>
  <si>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</si>
  <si>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</si>
  <si>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</si>
  <si>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</si>
  <si>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</si>
  <si>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</si>
  <si>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</si>
  <si>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</si>
  <si>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</si>
  <si>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</si>
  <si>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</si>
  <si>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</si>
  <si>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</si>
  <si>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</si>
  <si>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</si>
  <si>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</si>
  <si>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</si>
  <si>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</si>
  <si>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</si>
  <si>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</si>
  <si>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</si>
  <si>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</si>
  <si>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</si>
  <si>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</si>
  <si>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</si>
  <si>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</si>
  <si>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</si>
  <si>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</si>
  <si>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</si>
  <si>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</si>
  <si>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</si>
  <si>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</si>
  <si>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</si>
  <si>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</si>
  <si>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</si>
  <si>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</si>
  <si>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</si>
  <si>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</si>
  <si>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</si>
  <si>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</si>
  <si>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</si>
  <si>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</si>
  <si>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</si>
  <si>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</si>
  <si>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</si>
  <si>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</si>
  <si>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</si>
  <si>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</si>
  <si>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</si>
  <si>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</si>
  <si>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</si>
  <si>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</si>
  <si>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</si>
  <si>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</si>
  <si>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</si>
  <si>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</si>
  <si>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</si>
  <si>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</si>
  <si>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</si>
  <si>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</si>
  <si>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</si>
  <si>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</si>
  <si>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</si>
  <si>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</si>
  <si>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</si>
  <si>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</si>
  <si>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</si>
  <si>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</si>
  <si>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</si>
  <si>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</si>
  <si>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</si>
  <si>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</si>
  <si>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</si>
  <si>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</si>
  <si>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</si>
  <si>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</si>
  <si>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</si>
  <si>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</si>
  <si>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</si>
  <si>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</si>
  <si>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</si>
  <si>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</si>
  <si>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</si>
  <si>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</si>
  <si>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</si>
  <si>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</si>
  <si>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</si>
  <si>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</si>
  <si>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</si>
  <si>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</si>
  <si>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</si>
  <si>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</si>
  <si>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</si>
  <si>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</si>
  <si>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</si>
  <si>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</si>
  <si>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</si>
  <si>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</si>
  <si>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</si>
  <si>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</si>
  <si>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</si>
  <si>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</si>
  <si>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</si>
  <si>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</si>
  <si>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</si>
  <si>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</si>
  <si>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</si>
  <si>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</si>
  <si>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</si>
  <si>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</si>
  <si>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</si>
  <si>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</si>
  <si>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</si>
  <si>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</si>
  <si>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</si>
  <si>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</si>
  <si>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</si>
  <si>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</si>
  <si>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</si>
  <si>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</si>
  <si>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</si>
  <si>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</si>
  <si>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</si>
  <si>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</si>
  <si>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</si>
  <si>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</si>
  <si>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</si>
  <si>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</si>
  <si>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</si>
  <si>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</si>
  <si>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</si>
  <si>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</si>
  <si>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</si>
  <si>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</si>
  <si>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</si>
  <si>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</si>
  <si>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</si>
  <si>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</si>
  <si>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</si>
  <si>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</si>
  <si>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</si>
  <si>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</si>
  <si>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</si>
  <si>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</si>
  <si>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</si>
  <si>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</si>
  <si>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</si>
  <si>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</si>
  <si>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</si>
  <si>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</si>
  <si>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</si>
  <si>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</si>
  <si>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</si>
  <si>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</si>
  <si>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</si>
  <si>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</si>
  <si>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</si>
  <si>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</si>
  <si>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</si>
  <si>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</si>
  <si>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</si>
  <si>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</si>
  <si>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</si>
  <si>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</si>
  <si>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</si>
  <si>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</si>
  <si>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</si>
  <si>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</si>
  <si>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</si>
  <si>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</si>
  <si>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</si>
  <si>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</si>
  <si>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</si>
  <si>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</si>
  <si>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</si>
  <si>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</si>
  <si>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</si>
  <si>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</si>
  <si>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</si>
  <si>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</si>
  <si>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</si>
  <si>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</si>
  <si>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</si>
  <si>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</si>
  <si>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</si>
  <si>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</si>
  <si>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</si>
  <si>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</si>
  <si>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</si>
  <si>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</si>
  <si>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</si>
  <si>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</si>
  <si>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</si>
  <si>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</si>
  <si>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</si>
  <si>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</si>
  <si>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</si>
  <si>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</si>
  <si>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</si>
  <si>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</si>
  <si>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</si>
  <si>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</si>
  <si>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</si>
  <si>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</si>
  <si>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</si>
  <si>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</si>
  <si>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</si>
  <si>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</si>
  <si>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</si>
  <si>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</si>
  <si>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</si>
  <si>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</si>
  <si>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</si>
  <si>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</si>
  <si>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</si>
  <si>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</si>
  <si>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</si>
  <si>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</si>
  <si>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</si>
  <si>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</si>
  <si>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</si>
  <si>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</si>
  <si>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</si>
  <si>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</si>
  <si>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</si>
  <si>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</si>
  <si>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</si>
  <si>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</si>
  <si>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</si>
  <si>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</si>
  <si>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</si>
  <si>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</si>
  <si>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</si>
  <si>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</si>
  <si>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</si>
  <si>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</si>
  <si>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</si>
  <si>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</si>
  <si>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</si>
  <si>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</si>
  <si>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</si>
  <si>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</si>
  <si>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</si>
  <si>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</si>
  <si>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</si>
  <si>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</si>
  <si>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</si>
  <si>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</si>
  <si>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</si>
  <si>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</si>
  <si>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</si>
  <si>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</si>
  <si>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</si>
  <si>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</si>
  <si>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</si>
  <si>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</si>
  <si>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</si>
  <si>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</si>
  <si>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</si>
  <si>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</si>
  <si>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</si>
  <si>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</si>
  <si>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</si>
  <si>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</si>
  <si>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</si>
  <si>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</si>
  <si>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</si>
  <si>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</si>
  <si>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</si>
  <si>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</si>
  <si>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</si>
  <si>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</si>
  <si>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</si>
  <si>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</si>
  <si>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</si>
  <si>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</si>
  <si>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</si>
  <si>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</si>
  <si>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</si>
  <si>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</si>
  <si>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</si>
  <si>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</si>
  <si>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</si>
  <si>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</si>
  <si>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</si>
  <si>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</si>
  <si>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</si>
  <si>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</si>
  <si>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</si>
  <si>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</si>
  <si>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</si>
  <si>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</si>
  <si>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</si>
  <si>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</si>
  <si>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</si>
  <si>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</si>
  <si>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</si>
  <si>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</si>
  <si>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</si>
  <si>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</si>
  <si>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</si>
  <si>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</si>
  <si>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</si>
  <si>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</si>
  <si>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</si>
  <si>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</si>
  <si>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</si>
  <si>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</si>
  <si>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</si>
  <si>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</si>
  <si>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</si>
  <si>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</si>
  <si>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</si>
  <si>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</si>
  <si>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</si>
  <si>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</si>
  <si>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</si>
  <si>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</si>
  <si>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</si>
  <si>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</si>
  <si>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</si>
  <si>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</si>
  <si>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</si>
  <si>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</si>
  <si>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</si>
  <si>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</si>
  <si>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</si>
  <si>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</si>
  <si>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</si>
  <si>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</si>
  <si>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</si>
  <si>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</si>
  <si>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</si>
  <si>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</si>
  <si>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</si>
  <si>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</si>
  <si>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</si>
  <si>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</si>
  <si>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</si>
  <si>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</si>
  <si>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</si>
  <si>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</si>
  <si>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</si>
  <si>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</si>
  <si>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</si>
  <si>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</si>
  <si>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</si>
  <si>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</si>
  <si>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</si>
  <si>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</si>
  <si>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</si>
  <si>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</si>
  <si>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</si>
  <si>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</si>
  <si>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</si>
  <si>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</si>
  <si>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</si>
  <si>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</si>
  <si>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</si>
  <si>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</si>
  <si>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</si>
  <si>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</si>
  <si>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</si>
  <si>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</si>
  <si>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</si>
  <si>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</si>
  <si>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</si>
  <si>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</si>
  <si>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</si>
  <si>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</si>
  <si>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</si>
  <si>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</si>
  <si>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</si>
  <si>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</si>
  <si>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</si>
  <si>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</si>
  <si>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</si>
  <si>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</si>
  <si>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</si>
  <si>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</si>
  <si>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</si>
  <si>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</si>
  <si>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</si>
  <si>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</si>
  <si>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</si>
  <si>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</si>
  <si>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</si>
  <si>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</si>
  <si>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</si>
  <si>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</si>
  <si>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</si>
  <si>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</si>
  <si>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</si>
  <si>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</si>
  <si>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</si>
  <si>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</si>
  <si>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</si>
  <si>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</si>
  <si>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</si>
  <si>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</si>
  <si>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</si>
  <si>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</si>
  <si>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</si>
  <si>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</si>
  <si>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</si>
  <si>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</si>
  <si>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</si>
  <si>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</si>
  <si>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</si>
  <si>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</si>
  <si>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</si>
  <si>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</si>
  <si>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</si>
  <si>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</si>
  <si>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</si>
  <si>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</si>
  <si>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</si>
  <si>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</si>
  <si>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</si>
  <si>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</si>
  <si>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</si>
  <si>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</si>
  <si>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</si>
  <si>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</si>
  <si>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</si>
  <si>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</si>
  <si>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</si>
  <si>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</si>
  <si>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</si>
  <si>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</si>
  <si>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</si>
  <si>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</si>
  <si>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</si>
  <si>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</si>
  <si>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</si>
  <si>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</si>
  <si>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</si>
  <si>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</si>
  <si>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</si>
  <si>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</si>
  <si>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</si>
  <si>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</si>
  <si>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</si>
  <si>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</si>
  <si>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</si>
  <si>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</si>
  <si>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</si>
  <si>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</si>
  <si>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</si>
  <si>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</si>
  <si>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</si>
  <si>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</si>
  <si>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</si>
  <si>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</si>
  <si>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</si>
  <si>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</si>
  <si>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</si>
  <si>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</si>
  <si>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</si>
  <si>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</si>
  <si>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</si>
  <si>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</si>
  <si>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</si>
  <si>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</si>
  <si>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</si>
  <si>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</si>
  <si>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</si>
  <si>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</si>
  <si>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</si>
  <si>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</si>
  <si>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</si>
  <si>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</si>
  <si>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</si>
  <si>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</si>
  <si>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</si>
  <si>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</si>
  <si>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</si>
  <si>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</si>
  <si>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</si>
  <si>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</si>
  <si>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</si>
  <si>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</si>
  <si>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</si>
  <si>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</si>
  <si>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</si>
  <si>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</si>
  <si>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</si>
  <si>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</si>
  <si>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</si>
  <si>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</si>
  <si>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</si>
  <si>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</si>
  <si>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</si>
  <si>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</si>
  <si>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</si>
  <si>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</si>
  <si>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</si>
  <si>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</si>
  <si>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</si>
  <si>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</si>
  <si>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</si>
  <si>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</si>
  <si>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</si>
  <si>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</si>
  <si>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</si>
  <si>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</si>
  <si>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</si>
  <si>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</si>
  <si>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</si>
  <si>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</si>
  <si>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</si>
  <si>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</si>
  <si>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</si>
  <si>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</si>
  <si>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</si>
  <si>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</si>
  <si>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</si>
  <si>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</si>
  <si>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</si>
  <si>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</si>
  <si>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</si>
  <si>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</si>
  <si>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</si>
  <si>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</si>
  <si>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</si>
  <si>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</si>
  <si>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</si>
  <si>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</si>
  <si>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</si>
  <si>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</si>
  <si>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</si>
  <si>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</si>
  <si>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</si>
  <si>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</si>
  <si>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</si>
  <si>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</si>
  <si>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</si>
  <si>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</si>
  <si>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</si>
  <si>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</si>
  <si>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</si>
  <si>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</si>
  <si>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</si>
  <si>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</si>
  <si>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</si>
  <si>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</si>
  <si>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</si>
  <si>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</si>
  <si>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</si>
  <si>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</si>
  <si>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</si>
  <si>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</si>
  <si>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</si>
  <si>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</si>
  <si>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</si>
  <si>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</si>
  <si>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</si>
  <si>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</si>
  <si>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</si>
  <si>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</si>
  <si>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</si>
  <si>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</si>
  <si>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</si>
  <si>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</si>
  <si>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</si>
  <si>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</si>
  <si>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</si>
  <si>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</si>
  <si>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</si>
  <si>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</si>
  <si>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</si>
  <si>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</si>
  <si>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</si>
  <si>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</si>
  <si>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</si>
  <si>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</si>
  <si>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</si>
  <si>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</si>
  <si>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</si>
  <si>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</si>
  <si>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</si>
  <si>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</si>
  <si>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</si>
  <si>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</si>
  <si>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</si>
  <si>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</si>
  <si>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</si>
  <si>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</si>
  <si>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</si>
  <si>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</si>
  <si>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</si>
  <si>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</si>
  <si>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</si>
  <si>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</si>
  <si>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</si>
  <si>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</si>
  <si>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</si>
  <si>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</si>
  <si>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</si>
  <si>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</si>
  <si>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</si>
  <si>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</si>
  <si>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</si>
  <si>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</si>
  <si>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</si>
  <si>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</si>
  <si>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</si>
  <si>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</si>
  <si>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</si>
  <si>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</si>
  <si>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</si>
  <si>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</si>
  <si>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</si>
  <si>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</si>
  <si>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</si>
  <si>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</si>
  <si>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</si>
  <si>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</si>
  <si>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</si>
  <si>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</si>
  <si>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</si>
  <si>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</si>
  <si>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</si>
  <si>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</si>
  <si>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</si>
  <si>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</si>
  <si>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</si>
  <si>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</si>
  <si>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</si>
  <si>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</si>
  <si>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</si>
  <si>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</si>
  <si>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</si>
  <si>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</si>
  <si>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</si>
  <si>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</si>
  <si>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</si>
  <si>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</si>
  <si>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</si>
  <si>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</si>
  <si>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</si>
  <si>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</si>
  <si>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</si>
  <si>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</si>
  <si>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</si>
  <si>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</si>
  <si>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</si>
  <si>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</si>
  <si>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</si>
  <si>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</si>
  <si>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</si>
  <si>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</si>
  <si>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</si>
  <si>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</si>
  <si>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</si>
  <si>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</si>
  <si>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</si>
  <si>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</si>
  <si>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</si>
  <si>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</si>
  <si>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</si>
  <si>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</si>
  <si>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</si>
  <si>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</si>
  <si>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</si>
  <si>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</si>
  <si>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</si>
  <si>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</si>
  <si>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</si>
  <si>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</si>
  <si>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</si>
  <si>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</si>
  <si>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</si>
  <si>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</si>
  <si>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</si>
  <si>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</si>
  <si>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</si>
  <si>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</si>
  <si>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</si>
  <si>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</si>
  <si>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</si>
  <si>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</si>
  <si>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</si>
  <si>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</si>
  <si>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</si>
  <si>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</si>
  <si>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</si>
  <si>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</si>
  <si>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</si>
  <si>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</si>
  <si>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</si>
  <si>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</si>
  <si>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</si>
  <si>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</si>
  <si>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</si>
  <si>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</si>
  <si>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</si>
  <si>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</si>
  <si>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</si>
  <si>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</si>
  <si>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</si>
  <si>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</si>
  <si>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</si>
  <si>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</si>
  <si>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</si>
  <si>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</si>
  <si>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</si>
  <si>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</si>
  <si>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</si>
  <si>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</si>
  <si>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</si>
  <si>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</si>
  <si>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</si>
  <si>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</si>
  <si>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</si>
  <si>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</si>
  <si>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</si>
  <si>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</si>
  <si>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</si>
  <si>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</si>
  <si>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</si>
  <si>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</si>
  <si>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</si>
  <si>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</si>
  <si>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</si>
  <si>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</si>
  <si>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</si>
  <si>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</si>
  <si>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</si>
  <si>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</si>
  <si>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</si>
  <si>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</si>
  <si>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</si>
  <si>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</si>
  <si>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</si>
  <si>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</si>
  <si>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</si>
  <si>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</si>
  <si>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</si>
  <si>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</si>
  <si>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</si>
  <si>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</si>
  <si>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</si>
  <si>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</si>
  <si>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</si>
  <si>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</si>
  <si>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</si>
  <si>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</si>
  <si>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</si>
  <si>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</si>
  <si>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</si>
  <si>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</si>
  <si>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</si>
  <si>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</si>
  <si>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</si>
  <si>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</si>
  <si>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</si>
  <si>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</si>
  <si>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</si>
  <si>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</si>
  <si>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</si>
  <si>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</si>
  <si>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</si>
  <si>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</si>
  <si>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</si>
  <si>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</si>
  <si>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</si>
  <si>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</si>
  <si>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</si>
  <si>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</si>
  <si>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</si>
  <si>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</si>
  <si>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</si>
  <si>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</si>
  <si>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</si>
  <si>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</si>
  <si>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</si>
  <si>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</si>
  <si>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</si>
  <si>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</si>
  <si>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</si>
  <si>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</si>
  <si>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</si>
  <si>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</si>
  <si>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</si>
  <si>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</si>
  <si>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</si>
  <si>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</si>
  <si>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</si>
  <si>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</si>
  <si>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</si>
  <si>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</si>
  <si>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</si>
  <si>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</si>
  <si>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</si>
  <si>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</si>
  <si>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</si>
  <si>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</si>
  <si>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</si>
  <si>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</si>
  <si>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</si>
  <si>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</si>
  <si>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</si>
  <si>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</si>
  <si>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</si>
  <si>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</si>
  <si>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</si>
  <si>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</si>
  <si>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</si>
  <si>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</si>
  <si>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</si>
  <si>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</si>
  <si>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</si>
  <si>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</si>
  <si>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</si>
  <si>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</si>
  <si>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</si>
  <si>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</si>
  <si>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</si>
  <si>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</si>
  <si>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</si>
  <si>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</si>
  <si>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</si>
  <si>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</si>
  <si>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</si>
  <si>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</si>
  <si>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</si>
  <si>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</si>
  <si>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</si>
  <si>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</si>
  <si>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</si>
  <si>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</si>
  <si>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</si>
  <si>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</si>
  <si>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</si>
  <si>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</si>
  <si>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</si>
  <si>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</si>
  <si>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</si>
  <si>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</si>
  <si>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</si>
  <si>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</si>
  <si>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</si>
  <si>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</si>
  <si>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</si>
  <si>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</si>
  <si>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</si>
  <si>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</si>
  <si>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</si>
  <si>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</si>
  <si>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</si>
  <si>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</si>
  <si>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</si>
  <si>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</si>
  <si>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</si>
  <si>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</si>
  <si>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</si>
  <si>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</si>
  <si>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</si>
  <si>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</si>
  <si>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</si>
  <si>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</si>
  <si>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</si>
  <si>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</si>
  <si>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</si>
  <si>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</si>
  <si>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</si>
  <si>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</si>
  <si>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</si>
  <si>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</si>
  <si>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</si>
  <si>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</si>
  <si>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</si>
  <si>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</si>
  <si>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</si>
  <si>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</si>
  <si>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</si>
  <si>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</si>
  <si>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</si>
  <si>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</si>
  <si>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</si>
  <si>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</si>
  <si>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</si>
  <si>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</si>
  <si>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</si>
  <si>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</si>
  <si>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</si>
  <si>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</si>
  <si>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</si>
  <si>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</si>
  <si>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</si>
  <si>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</si>
  <si>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</si>
  <si>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</si>
  <si>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</si>
  <si>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</si>
  <si>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</si>
  <si>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</si>
  <si>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</si>
  <si>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</si>
  <si>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</si>
  <si>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</si>
  <si>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</si>
  <si>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</si>
  <si>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</si>
  <si>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</si>
  <si>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</si>
  <si>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</si>
  <si>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</si>
  <si>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</si>
  <si>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</si>
  <si>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</si>
  <si>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</si>
  <si>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</si>
  <si>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</si>
  <si>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</si>
  <si>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</si>
  <si>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</si>
  <si>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</si>
  <si>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</si>
  <si>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</si>
  <si>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</si>
  <si>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</si>
  <si>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</si>
  <si>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</si>
  <si>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</si>
  <si>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</si>
  <si>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</si>
  <si>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</si>
  <si>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</si>
  <si>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</si>
  <si>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</si>
  <si>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</si>
  <si>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</si>
  <si>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</si>
  <si>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</si>
  <si>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</si>
  <si>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</si>
  <si>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</si>
  <si>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</si>
  <si>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</si>
  <si>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</si>
  <si>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</si>
  <si>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</si>
  <si>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</si>
  <si>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</si>
  <si>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</si>
  <si>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</si>
  <si>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</si>
  <si>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</si>
  <si>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</si>
  <si>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</si>
  <si>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</si>
  <si>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</si>
  <si>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</si>
  <si>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</si>
  <si>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</si>
  <si>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</si>
  <si>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</si>
  <si>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</si>
  <si>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</si>
  <si>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</si>
  <si>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</si>
  <si>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</si>
  <si>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</si>
  <si>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</si>
  <si>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</si>
  <si>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</si>
  <si>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</si>
  <si>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</si>
  <si>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</si>
  <si>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</si>
  <si>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</si>
  <si>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</si>
  <si>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</si>
  <si>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</si>
  <si>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</si>
  <si>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</si>
  <si>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</si>
  <si>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</si>
  <si>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</si>
  <si>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</si>
  <si>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</si>
  <si>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</si>
  <si>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</si>
  <si>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</si>
  <si>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</si>
  <si>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</si>
  <si>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</si>
  <si>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</si>
  <si>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</si>
  <si>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</si>
  <si>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</si>
  <si>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</si>
  <si>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</si>
  <si>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</si>
  <si>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</si>
  <si>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</si>
  <si>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</si>
  <si>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</si>
  <si>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</si>
  <si>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</si>
  <si>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</si>
  <si>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</si>
  <si>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</si>
  <si>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</si>
  <si>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</si>
  <si>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</si>
  <si>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</si>
  <si>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</si>
  <si>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</si>
  <si>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</si>
  <si>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</si>
  <si>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</si>
  <si>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</si>
  <si>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</si>
  <si>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</si>
  <si>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</si>
  <si>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</si>
  <si>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</si>
  <si>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</si>
  <si>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</si>
  <si>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</si>
  <si>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</si>
  <si>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</si>
  <si>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</si>
  <si>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</si>
  <si>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</si>
  <si>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</si>
  <si>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</si>
  <si>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</si>
  <si>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</si>
  <si>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</si>
  <si>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</si>
  <si>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</si>
  <si>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</si>
  <si>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</si>
  <si>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</si>
  <si>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</si>
  <si>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</si>
  <si>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</si>
  <si>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</si>
  <si>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</si>
  <si>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</si>
  <si>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</si>
  <si>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</si>
  <si>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</si>
  <si>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</si>
  <si>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</si>
  <si>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</si>
  <si>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</si>
  <si>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</si>
  <si>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</si>
  <si>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</si>
  <si>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</si>
  <si>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</si>
  <si>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</si>
  <si>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</si>
  <si>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</si>
  <si>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</si>
  <si>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</si>
  <si>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</si>
  <si>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</si>
  <si>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</si>
  <si>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</si>
  <si>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</si>
  <si>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</si>
  <si>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</si>
  <si>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</si>
  <si>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</si>
  <si>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</si>
  <si>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</si>
  <si>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</si>
  <si>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</si>
  <si>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</si>
  <si>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</si>
  <si>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</si>
  <si>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</si>
  <si>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</si>
  <si>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</si>
  <si>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</si>
  <si>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</si>
  <si>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</si>
  <si>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</si>
  <si>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</si>
  <si>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</si>
  <si>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</si>
  <si>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</si>
  <si>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</si>
  <si>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</si>
  <si>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</si>
  <si>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</si>
  <si>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</si>
  <si>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</si>
  <si>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</si>
  <si>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</si>
  <si>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</si>
  <si>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</si>
  <si>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</si>
  <si>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</si>
  <si>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</si>
  <si>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</si>
  <si>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</si>
  <si>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</si>
  <si>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</si>
  <si>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</si>
  <si>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</si>
  <si>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</si>
  <si>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</si>
  <si>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</si>
  <si>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</si>
  <si>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</si>
  <si>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</si>
  <si>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</si>
  <si>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</si>
  <si>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</si>
  <si>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</si>
  <si>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</si>
  <si>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</si>
  <si>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</si>
  <si>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</si>
  <si>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</si>
  <si>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</si>
  <si>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</si>
  <si>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</si>
  <si>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</si>
  <si>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</si>
  <si>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</si>
  <si>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</si>
  <si>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</si>
  <si>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</si>
  <si>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</si>
  <si>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</si>
  <si>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</si>
  <si>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</si>
  <si>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</si>
  <si>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</si>
  <si>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</si>
  <si>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</si>
  <si>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</si>
  <si>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</si>
  <si>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</si>
  <si>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</si>
  <si>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</si>
  <si>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</si>
  <si>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</si>
  <si>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</si>
  <si>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</si>
  <si>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</si>
  <si>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</si>
  <si>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</si>
  <si>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</si>
  <si>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</si>
  <si>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</si>
  <si>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</si>
  <si>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</si>
  <si>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</si>
  <si>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</si>
  <si>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</si>
  <si>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</si>
  <si>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</si>
  <si>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</si>
  <si>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</si>
  <si>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</si>
  <si>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</si>
  <si>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</si>
  <si>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</si>
  <si>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</si>
  <si>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</si>
  <si>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</si>
  <si>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</si>
  <si>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</si>
  <si>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</si>
  <si>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</si>
  <si>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</si>
  <si>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</si>
  <si>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</si>
  <si>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</si>
  <si>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</si>
  <si>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</si>
  <si>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</si>
  <si>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</si>
  <si>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</si>
  <si>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</si>
  <si>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</si>
  <si>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</si>
  <si>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</si>
  <si>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</si>
  <si>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</si>
  <si>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</si>
  <si>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</si>
  <si>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</si>
  <si>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</si>
  <si>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</si>
  <si>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</si>
  <si>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</si>
  <si>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</si>
  <si>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</si>
  <si>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</si>
  <si>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</si>
  <si>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</si>
  <si>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</si>
  <si>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</si>
  <si>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</si>
  <si>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</si>
  <si>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</si>
  <si>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</si>
  <si>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</si>
  <si>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</si>
  <si>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</si>
  <si>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</si>
  <si>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</si>
  <si>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</si>
  <si>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</si>
  <si>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</si>
  <si>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</si>
  <si>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</si>
  <si>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</si>
  <si>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</si>
  <si>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</si>
  <si>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</si>
  <si>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</si>
  <si>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</si>
  <si>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</si>
  <si>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</si>
  <si>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</si>
  <si>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</si>
  <si>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</si>
  <si>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</si>
  <si>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</si>
  <si>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</si>
  <si>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</si>
  <si>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</si>
  <si>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</si>
  <si>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</si>
  <si>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</si>
  <si>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</si>
  <si>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</si>
  <si>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</si>
  <si>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</si>
  <si>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</si>
  <si>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</si>
  <si>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</si>
  <si>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</si>
  <si>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</si>
  <si>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</si>
  <si>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</si>
  <si>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</si>
  <si>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</si>
  <si>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</si>
  <si>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</si>
  <si>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</si>
  <si>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</si>
  <si>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</si>
  <si>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</si>
  <si>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</si>
  <si>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</si>
  <si>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</si>
  <si>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</si>
  <si>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</si>
  <si>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</si>
  <si>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</si>
  <si>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</si>
  <si>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</si>
  <si>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</si>
  <si>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</si>
  <si>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</si>
  <si>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</si>
  <si>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</si>
  <si>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</si>
  <si>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</si>
  <si>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</si>
  <si>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</si>
  <si>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</si>
  <si>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</si>
  <si>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</si>
  <si>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</si>
  <si>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</si>
  <si>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</si>
  <si>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</si>
  <si>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</si>
  <si>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</si>
  <si>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</si>
  <si>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</si>
  <si>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</si>
  <si>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</si>
  <si>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</si>
  <si>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</si>
  <si>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</si>
  <si>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</si>
  <si>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</si>
  <si>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</si>
  <si>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</si>
  <si>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</si>
  <si>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</si>
  <si>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</si>
  <si>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</si>
  <si>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</si>
  <si>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</si>
  <si>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</si>
  <si>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</si>
  <si>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</si>
  <si>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</si>
  <si>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</si>
  <si>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</si>
  <si>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</si>
  <si>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</si>
  <si>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</si>
  <si>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</si>
  <si>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</si>
  <si>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</si>
  <si>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</si>
  <si>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</si>
  <si>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</si>
  <si>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</si>
  <si>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</si>
  <si>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</si>
  <si>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</si>
  <si>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</si>
  <si>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</si>
  <si>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</si>
  <si>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</si>
  <si>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</si>
  <si>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</si>
  <si>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</si>
  <si>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</si>
  <si>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</si>
  <si>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</si>
  <si>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</si>
  <si>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</si>
  <si>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</si>
  <si>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</si>
  <si>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</si>
  <si>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</si>
  <si>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</si>
  <si>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</si>
  <si>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</si>
  <si>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</si>
  <si>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</si>
  <si>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</si>
  <si>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</si>
  <si>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</si>
  <si>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</si>
  <si>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</si>
  <si>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</si>
  <si>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</si>
  <si>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</si>
  <si>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</si>
  <si>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</si>
  <si>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</si>
  <si>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</si>
  <si>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</si>
  <si>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</si>
  <si>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</si>
  <si>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</si>
  <si>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</si>
  <si>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</si>
  <si>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</si>
  <si>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</si>
  <si>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</si>
  <si>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</si>
  <si>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</si>
  <si>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</si>
  <si>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</si>
  <si>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</si>
  <si>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</si>
  <si>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</si>
  <si>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</si>
  <si>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</si>
  <si>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</si>
  <si>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</si>
  <si>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</si>
  <si>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</si>
  <si>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</si>
  <si>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</si>
  <si>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</si>
  <si>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</si>
  <si>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</si>
  <si>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</si>
  <si>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</si>
  <si>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</si>
  <si>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</si>
  <si>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</si>
  <si>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</si>
  <si>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</si>
  <si>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</si>
  <si>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</si>
  <si>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</si>
  <si>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</si>
  <si>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</si>
  <si>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</si>
  <si>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</si>
  <si>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</si>
  <si>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</si>
  <si>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</si>
  <si>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</si>
  <si>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</si>
  <si>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</si>
  <si>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</si>
  <si>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</si>
  <si>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</si>
  <si>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</si>
  <si>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</si>
  <si>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</si>
  <si>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</si>
  <si>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</si>
  <si>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</si>
  <si>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</si>
  <si>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</si>
  <si>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</si>
  <si>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</si>
  <si>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</si>
  <si>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</si>
  <si>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</si>
  <si>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</si>
  <si>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</si>
  <si>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</si>
  <si>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</si>
  <si>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</si>
  <si>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</si>
  <si>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</si>
  <si>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</si>
  <si>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</si>
  <si>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</si>
  <si>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</si>
  <si>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</si>
  <si>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</si>
  <si>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</si>
  <si>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</si>
  <si>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</si>
  <si>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</si>
  <si>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</si>
  <si>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</si>
  <si>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</si>
  <si>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</si>
  <si>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</si>
  <si>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</si>
  <si>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</si>
  <si>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</si>
  <si>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</si>
  <si>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</si>
  <si>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</si>
  <si>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</si>
  <si>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</si>
  <si>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</si>
  <si>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</si>
  <si>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</si>
  <si>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</si>
  <si>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</si>
  <si>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</si>
  <si>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</si>
  <si>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</si>
  <si>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</si>
  <si>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</si>
  <si>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</si>
  <si>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</si>
  <si>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</si>
  <si>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</si>
  <si>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</si>
  <si>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</si>
  <si>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</si>
  <si>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</si>
  <si>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</si>
  <si>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</si>
  <si>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</si>
  <si>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</si>
  <si>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</si>
  <si>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</si>
  <si>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</si>
  <si>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</si>
  <si>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</si>
  <si>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</si>
  <si>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</si>
  <si>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</si>
  <si>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</si>
  <si>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</si>
  <si>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</si>
  <si>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</si>
  <si>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</si>
  <si>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</si>
  <si>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</si>
  <si>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</si>
  <si>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</si>
  <si>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</si>
  <si>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</si>
  <si>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</si>
  <si>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</si>
  <si>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</si>
  <si>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</si>
  <si>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</si>
  <si>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</si>
  <si>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</si>
  <si>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</si>
  <si>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</si>
  <si>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</si>
  <si>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</si>
  <si>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</si>
  <si>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</si>
  <si>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</si>
  <si>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</si>
  <si>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</si>
  <si>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</si>
  <si>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</si>
  <si>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</si>
  <si>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</si>
  <si>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</si>
  <si>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</si>
  <si>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</si>
  <si>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</si>
  <si>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</si>
  <si>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</si>
  <si>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</si>
  <si>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</si>
  <si>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</si>
  <si>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</si>
  <si>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</si>
  <si>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</si>
  <si>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</si>
  <si>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</si>
  <si>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</si>
  <si>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</si>
  <si>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</si>
  <si>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</si>
  <si>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</si>
  <si>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</si>
  <si>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</si>
  <si>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</si>
  <si>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</si>
  <si>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</si>
  <si>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</si>
  <si>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</si>
  <si>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</si>
  <si>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</si>
  <si>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</si>
  <si>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</si>
  <si>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</si>
  <si>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</si>
  <si>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</si>
  <si>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</si>
  <si>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</si>
  <si>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</si>
  <si>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</si>
  <si>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</si>
  <si>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</si>
  <si>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</si>
  <si>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</si>
  <si>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</si>
  <si>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</si>
  <si>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</si>
  <si>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</si>
  <si>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</si>
  <si>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</si>
  <si>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</si>
  <si>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</si>
  <si>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</si>
  <si>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</si>
  <si>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</si>
  <si>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</si>
  <si>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</si>
  <si>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</si>
  <si>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</si>
  <si>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</si>
  <si>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</si>
  <si>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</si>
  <si>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</si>
  <si>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</si>
  <si>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</si>
  <si>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</si>
  <si>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</si>
  <si>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</si>
  <si>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</si>
  <si>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</si>
  <si>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</si>
  <si>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</si>
  <si>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</si>
  <si>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</si>
  <si>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</si>
  <si>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</si>
  <si>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</si>
  <si>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</si>
  <si>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</si>
  <si>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</si>
  <si>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</si>
  <si>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</si>
  <si>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</si>
  <si>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</si>
  <si>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</si>
  <si>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</si>
  <si>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</si>
  <si>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</si>
  <si>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</si>
  <si>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</si>
  <si>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</si>
  <si>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</si>
  <si>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</si>
  <si>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</si>
  <si>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</si>
  <si>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</si>
  <si>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</si>
  <si>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</si>
  <si>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</si>
  <si>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</si>
  <si>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</si>
  <si>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</si>
  <si>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</si>
  <si>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</si>
  <si>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</si>
  <si>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</si>
  <si>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</si>
  <si>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</si>
  <si>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</si>
  <si>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</si>
  <si>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</si>
  <si>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</si>
  <si>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</si>
  <si>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</si>
  <si>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</si>
  <si>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</si>
  <si>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</si>
  <si>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</si>
  <si>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</si>
  <si>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</si>
  <si>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</si>
  <si>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</si>
  <si>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</si>
  <si>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</si>
  <si>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</si>
  <si>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</si>
  <si>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</si>
  <si>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</si>
  <si>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</si>
  <si>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</si>
  <si>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</si>
  <si>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</si>
  <si>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</si>
  <si>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</si>
  <si>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</si>
  <si>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</si>
  <si>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</si>
  <si>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</si>
  <si>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</si>
  <si>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</si>
  <si>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</si>
  <si>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</si>
  <si>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</si>
  <si>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</si>
  <si>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</si>
  <si>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</si>
  <si>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</si>
  <si>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</si>
  <si>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</si>
  <si>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</si>
  <si>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</si>
  <si>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</si>
  <si>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</si>
  <si>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</si>
  <si>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</si>
  <si>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</si>
  <si>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</si>
  <si>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</si>
  <si>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</si>
  <si>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</si>
  <si>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</si>
  <si>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</si>
  <si>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</si>
  <si>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</si>
  <si>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</si>
  <si>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</si>
  <si>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</si>
  <si>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</si>
  <si>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</si>
  <si>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</si>
  <si>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</si>
  <si>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</si>
  <si>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</si>
  <si>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</si>
  <si>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</si>
  <si>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</si>
  <si>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</si>
  <si>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</si>
  <si>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</si>
  <si>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</si>
  <si>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</si>
  <si>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</si>
  <si>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</si>
  <si>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</si>
  <si>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</si>
  <si>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</si>
  <si>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</si>
  <si>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</si>
  <si>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</si>
  <si>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</si>
  <si>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</si>
  <si>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</si>
  <si>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</si>
  <si>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</si>
  <si>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</si>
  <si>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</si>
  <si>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</si>
  <si>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</si>
  <si>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</si>
  <si>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</si>
  <si>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</si>
  <si>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</si>
  <si>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</si>
  <si>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</si>
  <si>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</si>
  <si>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</si>
  <si>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</si>
  <si>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</si>
  <si>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</si>
  <si>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</si>
  <si>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</si>
  <si>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</si>
  <si>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</si>
  <si>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</si>
  <si>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</si>
  <si>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</si>
  <si>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</si>
  <si>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</si>
  <si>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</si>
  <si>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</si>
  <si>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</si>
  <si>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</si>
  <si>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</si>
  <si>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</si>
  <si>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</si>
  <si>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</si>
  <si>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</si>
  <si>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</si>
  <si>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</si>
  <si>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</si>
  <si>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</si>
  <si>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</si>
  <si>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</si>
  <si>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</si>
  <si>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</si>
  <si>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</si>
  <si>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</si>
  <si>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</si>
  <si>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</si>
  <si>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</si>
  <si>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</si>
  <si>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</si>
  <si>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</si>
  <si>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</si>
  <si>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</si>
  <si>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</si>
  <si>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</si>
  <si>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</si>
  <si>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</si>
  <si>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</si>
  <si>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</si>
  <si>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</si>
  <si>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</si>
  <si>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</si>
  <si>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</si>
  <si>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</si>
  <si>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</si>
  <si>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</si>
  <si>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</si>
  <si>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</si>
  <si>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</si>
  <si>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</si>
  <si>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</si>
  <si>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</si>
  <si>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</si>
  <si>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</si>
  <si>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</si>
  <si>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</si>
  <si>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</si>
  <si>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</si>
  <si>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</si>
  <si>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</si>
  <si>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</si>
  <si>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</si>
  <si>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</si>
  <si>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</si>
  <si>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</si>
  <si>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</si>
  <si>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</si>
  <si>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</si>
  <si>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</si>
  <si>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</si>
  <si>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</si>
  <si>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</si>
  <si>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</si>
  <si>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</si>
  <si>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</si>
  <si>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</si>
  <si>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</si>
  <si>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</si>
  <si>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</si>
  <si>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</si>
  <si>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</si>
  <si>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</si>
  <si>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</si>
  <si>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</si>
  <si>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</si>
  <si>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</si>
  <si>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</si>
  <si>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</si>
  <si>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</si>
  <si>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</si>
  <si>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</si>
  <si>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</si>
  <si>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</si>
  <si>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</si>
  <si>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</si>
  <si>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</si>
  <si>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</si>
  <si>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</si>
  <si>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</si>
  <si>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</si>
  <si>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</si>
  <si>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</si>
  <si>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</si>
  <si>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</si>
  <si>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</si>
  <si>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</si>
  <si>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</si>
  <si>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</si>
  <si>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</si>
  <si>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</si>
  <si>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</si>
  <si>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</si>
  <si>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</si>
  <si>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</si>
  <si>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</si>
  <si>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</si>
  <si>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</si>
  <si>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</si>
  <si>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</si>
  <si>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</si>
  <si>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</si>
  <si>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</si>
  <si>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</si>
  <si>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</si>
  <si>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</si>
  <si>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</si>
  <si>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</si>
  <si>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</si>
  <si>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</si>
  <si>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</si>
  <si>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</si>
  <si>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</si>
  <si>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</si>
  <si>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</si>
  <si>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</si>
  <si>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</si>
  <si>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</si>
  <si>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</si>
  <si>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</si>
  <si>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</si>
  <si>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</si>
  <si>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</si>
  <si>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</si>
  <si>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</si>
  <si>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</si>
  <si>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</si>
  <si>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</si>
  <si>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</si>
  <si>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</si>
  <si>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</si>
  <si>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</si>
  <si>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</si>
  <si>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</si>
  <si>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</si>
  <si>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</si>
  <si>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</si>
  <si>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</si>
  <si>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</si>
  <si>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</si>
  <si>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</si>
  <si>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</si>
  <si>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</si>
  <si>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</si>
  <si>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</si>
  <si>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</si>
  <si>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</si>
  <si>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</si>
  <si>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</si>
  <si>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</si>
  <si>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</si>
  <si>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</si>
  <si>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</si>
  <si>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</si>
  <si>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</si>
  <si>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</si>
  <si>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</si>
  <si>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</si>
  <si>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</si>
  <si>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</si>
  <si>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</si>
  <si>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</si>
  <si>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</si>
  <si>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</si>
  <si>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</si>
  <si>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</si>
  <si>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</si>
  <si>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</si>
  <si>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</si>
  <si>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</si>
  <si>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</si>
  <si>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</si>
  <si>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</si>
  <si>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</si>
  <si>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</si>
  <si>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</si>
  <si>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</si>
  <si>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</si>
  <si>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</si>
  <si>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</si>
  <si>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</si>
  <si>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</si>
  <si>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</si>
  <si>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</si>
  <si>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</si>
  <si>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</si>
  <si>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</si>
  <si>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</si>
  <si>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</si>
  <si>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</si>
  <si>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</si>
  <si>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</si>
  <si>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</si>
  <si>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</si>
  <si>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</si>
  <si>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</si>
  <si>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</si>
  <si>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</si>
  <si>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</si>
  <si>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</si>
  <si>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</si>
  <si>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</si>
  <si>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</si>
  <si>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</si>
  <si>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</si>
  <si>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</si>
  <si>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</si>
  <si>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</si>
  <si>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</si>
  <si>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</si>
  <si>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</si>
  <si>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</si>
  <si>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</si>
  <si>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</si>
  <si>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</si>
  <si>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</si>
  <si>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</si>
  <si>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</si>
  <si>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</si>
  <si>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</si>
  <si>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</si>
  <si>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</si>
  <si>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</si>
  <si>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</si>
  <si>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</si>
  <si>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</si>
  <si>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</si>
  <si>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</si>
  <si>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</si>
  <si>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</si>
  <si>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</si>
  <si>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</si>
  <si>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</si>
  <si>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</si>
  <si>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</si>
  <si>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</si>
  <si>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</si>
  <si>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</si>
  <si>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</si>
  <si>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</si>
  <si>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</si>
  <si>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</si>
  <si>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</si>
  <si>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</si>
  <si>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</si>
  <si>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</si>
  <si>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</si>
  <si>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</si>
  <si>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</si>
  <si>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</si>
  <si>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</si>
  <si>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</si>
  <si>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</si>
  <si>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</si>
  <si>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</si>
  <si>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</si>
  <si>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</si>
  <si>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</si>
  <si>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</si>
  <si>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</si>
  <si>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</si>
  <si>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</si>
  <si>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</si>
  <si>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</si>
  <si>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</si>
  <si>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</si>
  <si>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</si>
  <si>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</si>
  <si>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</si>
  <si>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</si>
  <si>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</si>
  <si>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</si>
  <si>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</si>
  <si>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</si>
  <si>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</si>
  <si>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</si>
  <si>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</si>
  <si>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</si>
  <si>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</si>
  <si>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</si>
  <si>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</si>
  <si>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</si>
  <si>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</si>
  <si>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</si>
  <si>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</si>
  <si>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</si>
  <si>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</si>
  <si>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</si>
  <si>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</si>
  <si>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</si>
  <si>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</si>
  <si>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</si>
  <si>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</si>
  <si>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</si>
  <si>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</si>
  <si>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</si>
  <si>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</si>
  <si>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</si>
  <si>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</si>
  <si>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</si>
  <si>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</si>
  <si>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</si>
  <si>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</si>
  <si>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</si>
  <si>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</si>
  <si>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</si>
  <si>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</si>
  <si>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</si>
  <si>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</si>
  <si>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</si>
  <si>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</si>
  <si>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</si>
  <si>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</si>
  <si>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</si>
  <si>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</si>
  <si>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</si>
  <si>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</si>
  <si>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</si>
  <si>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</si>
  <si>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</si>
  <si>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</si>
  <si>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</si>
  <si>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</si>
  <si>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</si>
  <si>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</si>
  <si>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</si>
  <si>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</si>
  <si>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</si>
  <si>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</si>
  <si>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</si>
  <si>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</si>
  <si>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</si>
  <si>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</si>
  <si>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</si>
  <si>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</si>
  <si>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</si>
  <si>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</si>
  <si>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</si>
  <si>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</si>
  <si>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</si>
  <si>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</si>
  <si>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</si>
  <si>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</si>
  <si>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</si>
  <si>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</si>
  <si>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</si>
  <si>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</si>
  <si>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</si>
  <si>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</si>
  <si>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</si>
  <si>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</si>
  <si>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</si>
  <si>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</si>
  <si>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</si>
  <si>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</si>
  <si>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</si>
  <si>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</si>
  <si>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</si>
  <si>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</si>
  <si>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</si>
  <si>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</si>
  <si>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</si>
  <si>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</si>
  <si>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</si>
  <si>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</si>
  <si>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</si>
  <si>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</si>
  <si>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</si>
  <si>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</si>
  <si>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</si>
  <si>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</si>
  <si>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</si>
  <si>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</si>
  <si>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</si>
  <si>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</si>
  <si>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</si>
  <si>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</si>
  <si>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</si>
  <si>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</si>
  <si>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</si>
  <si>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</si>
  <si>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</si>
  <si>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</si>
  <si>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</si>
  <si>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</si>
  <si>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</si>
  <si>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</si>
  <si>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</si>
  <si>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</si>
  <si>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</si>
  <si>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</si>
  <si>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</si>
  <si>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</si>
  <si>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</si>
  <si>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</si>
  <si>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</si>
  <si>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</si>
  <si>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</si>
  <si>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</si>
  <si>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</si>
  <si>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</si>
  <si>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</si>
  <si>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</si>
  <si>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</si>
  <si>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</si>
  <si>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</si>
  <si>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</si>
  <si>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</si>
  <si>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</si>
  <si>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</si>
  <si>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</si>
  <si>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</si>
  <si>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</si>
  <si>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</si>
  <si>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</si>
  <si>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</si>
  <si>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</si>
  <si>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</si>
  <si>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</si>
  <si>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</si>
  <si>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</si>
  <si>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</si>
  <si>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</si>
  <si>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</si>
  <si>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</si>
  <si>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</si>
  <si>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</si>
  <si>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</si>
  <si>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</si>
  <si>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</si>
  <si>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</si>
  <si>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</si>
  <si>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</si>
  <si>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</si>
  <si>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</si>
  <si>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</si>
  <si>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</si>
  <si>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</si>
  <si>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</si>
  <si>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</si>
  <si>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</si>
  <si>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</si>
  <si>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</si>
  <si>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</si>
  <si>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</si>
  <si>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</si>
  <si>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</si>
  <si>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</si>
  <si>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</si>
  <si>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</si>
  <si>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</si>
  <si>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</si>
  <si>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</si>
  <si>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</si>
  <si>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</si>
  <si>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</si>
  <si>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</si>
  <si>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</si>
  <si>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</si>
  <si>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</si>
  <si>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</si>
  <si>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</si>
  <si>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</si>
  <si>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</si>
  <si>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</si>
  <si>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</si>
  <si>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</si>
  <si>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</si>
  <si>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</si>
  <si>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</si>
  <si>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</si>
  <si>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</si>
  <si>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</si>
  <si>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</si>
  <si>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</si>
  <si>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</si>
  <si>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</si>
  <si>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</si>
  <si>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</si>
  <si>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</si>
  <si>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</si>
  <si>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</si>
  <si>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</si>
  <si>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</si>
  <si>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</si>
  <si>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</si>
  <si>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</si>
  <si>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</si>
  <si>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</si>
  <si>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</si>
  <si>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</si>
  <si>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</si>
  <si>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</si>
  <si>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</si>
  <si>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</si>
  <si>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</si>
  <si>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</si>
  <si>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</si>
  <si>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</si>
  <si>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</si>
  <si>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</si>
  <si>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</si>
  <si>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</si>
  <si>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</si>
  <si>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</si>
  <si>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</si>
  <si>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</si>
  <si>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</si>
  <si>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</si>
  <si>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</si>
  <si>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</si>
  <si>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</si>
  <si>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</si>
  <si>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</si>
  <si>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</si>
  <si>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</si>
  <si>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</si>
  <si>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</si>
  <si>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</si>
  <si>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</si>
  <si>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</si>
  <si>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</si>
  <si>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</si>
  <si>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</si>
  <si>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</si>
  <si>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</si>
  <si>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</si>
  <si>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</si>
  <si>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</si>
  <si>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</si>
  <si>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</si>
  <si>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</si>
  <si>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</si>
  <si>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</si>
  <si>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</si>
  <si>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</si>
  <si>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</si>
  <si>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</si>
  <si>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</si>
  <si>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</si>
  <si>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</si>
  <si>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</si>
  <si>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</si>
  <si>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</si>
  <si>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</si>
  <si>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</si>
  <si>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</si>
  <si>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</si>
  <si>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</si>
  <si>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</si>
  <si>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</si>
  <si>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</si>
  <si>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</si>
  <si>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</si>
  <si>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</si>
  <si>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</si>
  <si>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</si>
  <si>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</si>
  <si>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</si>
  <si>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</si>
  <si>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</si>
  <si>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</si>
  <si>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</si>
  <si>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</si>
  <si>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</si>
  <si>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</si>
  <si>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</si>
  <si>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</si>
  <si>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</si>
  <si>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</si>
  <si>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</si>
  <si>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</si>
  <si>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</si>
  <si>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</si>
  <si>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</si>
  <si>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</si>
  <si>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</si>
  <si>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</si>
  <si>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</si>
  <si>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</si>
  <si>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</si>
  <si>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</si>
  <si>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</si>
  <si>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</si>
  <si>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</si>
  <si>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</si>
  <si>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</si>
  <si>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</si>
  <si>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</si>
  <si>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</si>
  <si>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</si>
  <si>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</si>
  <si>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</si>
  <si>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</si>
  <si>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</si>
  <si>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</si>
  <si>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</si>
  <si>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</si>
  <si>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</si>
  <si>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</si>
  <si>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</si>
  <si>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</si>
  <si>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</si>
  <si>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</si>
  <si>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</si>
  <si>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</si>
  <si>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</si>
  <si>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</si>
  <si>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</si>
  <si>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</si>
  <si>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</si>
  <si>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</si>
  <si>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</si>
  <si>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</si>
  <si>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</si>
  <si>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</si>
  <si>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</si>
  <si>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</si>
  <si>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</si>
  <si>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</si>
  <si>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</si>
  <si>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</si>
  <si>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</si>
  <si>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</si>
  <si>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</si>
  <si>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</si>
  <si>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</si>
  <si>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</si>
  <si>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</si>
  <si>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</si>
  <si>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</si>
  <si>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</si>
  <si>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</si>
  <si>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</si>
  <si>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</si>
  <si>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</si>
  <si>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</si>
  <si>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</si>
  <si>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</si>
  <si>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</si>
  <si>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</si>
  <si>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</si>
  <si>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</si>
  <si>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</si>
  <si>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</si>
  <si>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</si>
  <si>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</si>
  <si>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</si>
  <si>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</si>
  <si>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</si>
  <si>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</si>
  <si>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</si>
  <si>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</si>
  <si>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</si>
  <si>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</si>
  <si>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</si>
  <si>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</si>
  <si>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</si>
  <si>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</si>
  <si>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</si>
  <si>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</si>
  <si>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</si>
  <si>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</si>
  <si>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</si>
  <si>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</si>
  <si>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</si>
  <si>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</si>
  <si>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</si>
  <si>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</si>
  <si>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</si>
  <si>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</si>
  <si>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</si>
  <si>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</si>
  <si>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</si>
  <si>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</si>
  <si>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</si>
  <si>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</si>
  <si>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</si>
  <si>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</si>
  <si>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</si>
  <si>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</si>
  <si>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</si>
  <si>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</si>
  <si>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</si>
  <si>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</si>
  <si>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</si>
  <si>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</si>
  <si>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</si>
  <si>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</si>
  <si>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</si>
  <si>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</si>
  <si>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</si>
  <si>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</si>
  <si>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</si>
  <si>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</si>
  <si>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</si>
  <si>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</si>
  <si>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</si>
  <si>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</si>
  <si>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</si>
  <si>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</si>
  <si>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</si>
  <si>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</si>
  <si>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</si>
  <si>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</si>
  <si>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</si>
  <si>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</si>
  <si>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</si>
  <si>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</si>
  <si>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</si>
  <si>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</si>
  <si>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</si>
  <si>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</si>
  <si>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</si>
  <si>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</si>
  <si>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</si>
  <si>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</si>
  <si>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</si>
  <si>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</si>
  <si>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</si>
  <si>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</si>
  <si>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</si>
  <si>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</si>
  <si>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</si>
  <si>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</si>
  <si>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</si>
  <si>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</si>
  <si>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</si>
  <si>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</si>
  <si>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</si>
  <si>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</si>
  <si>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</si>
  <si>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</si>
  <si>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</si>
  <si>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</si>
  <si>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</si>
  <si>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</si>
  <si>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</si>
  <si>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</si>
  <si>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</si>
  <si>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</si>
  <si>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</si>
  <si>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</si>
  <si>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</si>
  <si>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</si>
  <si>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</si>
  <si>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</si>
  <si>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</si>
  <si>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</si>
  <si>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</si>
  <si>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</si>
  <si>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</si>
  <si>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</si>
  <si>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</si>
  <si>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</si>
  <si>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</si>
  <si>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</si>
  <si>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</si>
  <si>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</si>
  <si>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</si>
  <si>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</si>
  <si>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</si>
  <si>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</si>
  <si>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</si>
  <si>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</si>
  <si>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</si>
  <si>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</si>
  <si>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</si>
  <si>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</si>
  <si>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</si>
  <si>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</si>
  <si>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</si>
  <si>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</si>
  <si>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</si>
  <si>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</si>
  <si>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</si>
  <si>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</si>
  <si>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</si>
  <si>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</si>
  <si>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</si>
  <si>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</si>
  <si>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</si>
  <si>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</si>
  <si>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</si>
  <si>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</si>
  <si>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</si>
  <si>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</si>
  <si>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</si>
  <si>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</si>
  <si>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</si>
  <si>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</si>
  <si>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</si>
  <si>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</si>
  <si>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</si>
  <si>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</si>
  <si>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</si>
  <si>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</si>
  <si>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</si>
  <si>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</si>
  <si>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</si>
  <si>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</si>
  <si>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</si>
  <si>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</si>
  <si>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</si>
  <si>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</si>
  <si>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</si>
  <si>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</si>
  <si>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</si>
  <si>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</si>
  <si>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</si>
  <si>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</si>
  <si>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</si>
  <si>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</si>
  <si>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</si>
  <si>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</si>
  <si>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</si>
  <si>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</si>
  <si>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</si>
  <si>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</si>
  <si>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</si>
  <si>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</si>
  <si>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</si>
  <si>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</si>
  <si>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</si>
  <si>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</si>
  <si>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</si>
  <si>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</si>
  <si>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</si>
  <si>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</si>
  <si>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</si>
  <si>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</si>
  <si>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</si>
  <si>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</si>
  <si>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</si>
  <si>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</si>
  <si>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</si>
  <si>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</si>
  <si>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</si>
  <si>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</si>
  <si>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</si>
  <si>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</si>
  <si>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</si>
  <si>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</si>
  <si>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</si>
  <si>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</si>
  <si>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</si>
  <si>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</si>
  <si>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</si>
  <si>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</si>
  <si>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</si>
  <si>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</si>
  <si>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</si>
  <si>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</si>
  <si>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</si>
  <si>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</si>
  <si>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</si>
  <si>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</si>
  <si>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</si>
  <si>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</si>
  <si>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</si>
  <si>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</si>
  <si>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</si>
  <si>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</si>
  <si>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</si>
  <si>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</si>
  <si>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</si>
  <si>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</si>
  <si>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</si>
  <si>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</si>
  <si>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</si>
  <si>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</si>
  <si>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</si>
  <si>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</si>
  <si>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</si>
  <si>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</si>
  <si>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</si>
  <si>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</si>
  <si>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</si>
  <si>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</si>
  <si>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</si>
  <si>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</si>
  <si>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</si>
  <si>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</si>
  <si>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</si>
  <si>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</si>
  <si>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</si>
  <si>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</si>
  <si>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</si>
  <si>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</si>
  <si>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</si>
  <si>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</si>
  <si>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</si>
  <si>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</si>
  <si>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</si>
  <si>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</si>
  <si>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</si>
  <si>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</si>
  <si>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</si>
  <si>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</si>
  <si>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</si>
  <si>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</si>
  <si>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</si>
  <si>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</si>
  <si>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</si>
  <si>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</si>
  <si>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</si>
  <si>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</si>
  <si>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</si>
  <si>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</si>
  <si>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</si>
  <si>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</si>
  <si>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</si>
  <si>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</si>
  <si>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</si>
  <si>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</si>
  <si>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</si>
  <si>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</si>
  <si>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</si>
  <si>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</si>
  <si>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</si>
  <si>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</si>
  <si>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</si>
  <si>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</si>
  <si>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</si>
  <si>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</si>
  <si>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</si>
  <si>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</si>
  <si>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</si>
  <si>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</si>
  <si>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</si>
  <si>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</si>
  <si>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</si>
  <si>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</si>
  <si>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</si>
  <si>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</si>
  <si>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</si>
  <si>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</si>
  <si>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</si>
  <si>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</si>
  <si>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</si>
  <si>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</si>
  <si>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</si>
  <si>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</si>
  <si>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</si>
  <si>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</si>
  <si>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</si>
  <si>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</si>
  <si>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</si>
  <si>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</si>
  <si>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</si>
  <si>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</si>
  <si>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</si>
  <si>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</si>
  <si>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</si>
  <si>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</si>
  <si>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</si>
  <si>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</si>
  <si>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</si>
  <si>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</si>
  <si>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</si>
  <si>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</si>
  <si>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</si>
  <si>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</si>
  <si>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</si>
  <si>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</si>
  <si>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</si>
  <si>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</si>
  <si>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</si>
  <si>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</si>
  <si>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</si>
  <si>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</si>
  <si>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</si>
  <si>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</si>
  <si>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</si>
  <si>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</si>
  <si>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</si>
  <si>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</si>
  <si>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</si>
  <si>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</si>
  <si>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</si>
  <si>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</si>
  <si>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</si>
  <si>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</si>
  <si>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</si>
  <si>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</si>
  <si>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</si>
  <si>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</si>
  <si>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</si>
  <si>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</si>
  <si>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</si>
  <si>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</si>
  <si>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</si>
  <si>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</si>
  <si>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</si>
  <si>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</si>
  <si>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</si>
  <si>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</si>
  <si>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</si>
  <si>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</si>
  <si>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</si>
  <si>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</si>
  <si>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</si>
  <si>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</si>
  <si>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</si>
  <si>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</si>
  <si>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</si>
  <si>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</si>
  <si>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</si>
  <si>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</si>
  <si>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</si>
  <si>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</si>
  <si>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</si>
  <si>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</si>
  <si>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</si>
  <si>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</si>
  <si>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</si>
  <si>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</si>
  <si>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</si>
  <si>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</si>
  <si>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</si>
  <si>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</si>
  <si>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</si>
  <si>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</si>
  <si>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</si>
  <si>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</si>
  <si>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</si>
  <si>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</si>
  <si>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</si>
  <si>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</si>
  <si>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</si>
  <si>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</si>
  <si>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</si>
  <si>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</si>
  <si>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</si>
  <si>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</si>
  <si>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</si>
  <si>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</si>
  <si>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</si>
  <si>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</si>
  <si>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</si>
  <si>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</si>
  <si>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</si>
  <si>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</si>
  <si>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</si>
  <si>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</si>
  <si>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</si>
  <si>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</si>
  <si>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</si>
  <si>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</si>
  <si>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</si>
  <si>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</si>
  <si>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</si>
  <si>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</si>
  <si>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</si>
  <si>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</si>
  <si>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</si>
  <si>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</si>
  <si>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</si>
  <si>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</si>
  <si>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</si>
  <si>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</si>
  <si>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</si>
  <si>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</si>
  <si>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</si>
  <si>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</si>
  <si>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</si>
  <si>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</si>
  <si>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</si>
  <si>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</si>
  <si>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</si>
  <si>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</si>
  <si>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</si>
  <si>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</si>
  <si>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</si>
  <si>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</si>
  <si>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</si>
  <si>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</si>
  <si>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</si>
  <si>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</si>
  <si>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</si>
  <si>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</si>
  <si>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</si>
  <si>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</si>
  <si>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</si>
  <si>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</si>
  <si>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</si>
  <si>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</si>
  <si>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</si>
  <si>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</si>
  <si>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</si>
  <si>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</si>
  <si>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</si>
  <si>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</si>
  <si>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</si>
  <si>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</si>
  <si>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</si>
  <si>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</si>
  <si>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</si>
  <si>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</si>
  <si>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</si>
  <si>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</si>
  <si>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</si>
  <si>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</si>
  <si>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</si>
  <si>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</si>
  <si>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</si>
  <si>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</si>
  <si>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</si>
  <si>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</si>
  <si>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</si>
  <si>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</si>
  <si>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</si>
  <si>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</si>
  <si>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</si>
  <si>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</si>
  <si>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</si>
  <si>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</si>
  <si>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</si>
  <si>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</si>
  <si>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</si>
  <si>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</si>
  <si>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</si>
  <si>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</si>
  <si>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</si>
  <si>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</si>
  <si>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</si>
  <si>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</si>
  <si>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</si>
  <si>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</si>
  <si>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</si>
  <si>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</si>
  <si>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</si>
  <si>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</si>
  <si>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</si>
  <si>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</si>
  <si>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</si>
  <si>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</si>
  <si>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</si>
  <si>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</si>
  <si>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</si>
  <si>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</si>
  <si>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</si>
  <si>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</si>
  <si>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</si>
  <si>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</si>
  <si>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</si>
  <si>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</si>
  <si>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</si>
  <si>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</si>
  <si>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</si>
  <si>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</si>
  <si>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</si>
  <si>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</si>
  <si>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</si>
  <si>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</si>
  <si>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</si>
  <si>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</si>
  <si>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</si>
  <si>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</si>
  <si>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</si>
  <si>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</si>
  <si>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</si>
  <si>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</si>
  <si>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</si>
  <si>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</si>
  <si>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</si>
  <si>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</si>
  <si>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</si>
  <si>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</si>
  <si>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</si>
  <si>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</si>
  <si>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</si>
  <si>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</si>
  <si>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</si>
  <si>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</si>
  <si>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</si>
  <si>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</si>
  <si>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</si>
  <si>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</si>
  <si>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</si>
  <si>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</si>
  <si>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</si>
  <si>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</si>
  <si>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</si>
  <si>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</si>
  <si>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</si>
  <si>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</si>
  <si>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</si>
  <si>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</si>
  <si>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</si>
  <si>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</si>
  <si>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</si>
  <si>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</si>
  <si>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</si>
  <si>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</si>
  <si>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</si>
  <si>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</si>
  <si>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</si>
  <si>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</si>
  <si>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</si>
  <si>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</si>
  <si>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</si>
  <si>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</si>
  <si>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</si>
  <si>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</si>
  <si>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</si>
  <si>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</si>
  <si>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</si>
  <si>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</si>
  <si>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</si>
  <si>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</si>
  <si>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</si>
  <si>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</si>
  <si>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</si>
  <si>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</si>
  <si>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</si>
  <si>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</si>
  <si>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</si>
  <si>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</si>
  <si>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</si>
  <si>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</si>
  <si>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</si>
  <si>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</si>
  <si>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</si>
  <si>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</si>
  <si>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</si>
  <si>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</si>
  <si>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</si>
  <si>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</si>
  <si>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</si>
  <si>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</si>
  <si>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</si>
  <si>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</si>
  <si>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</si>
  <si>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</si>
  <si>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</si>
  <si>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</si>
  <si>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</si>
  <si>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</si>
  <si>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</si>
  <si>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</si>
  <si>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</si>
  <si>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</si>
  <si>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</si>
  <si>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</si>
  <si>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</si>
  <si>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</si>
  <si>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</si>
  <si>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</si>
  <si>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</si>
  <si>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</si>
  <si>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</si>
  <si>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</si>
  <si>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</si>
  <si>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</si>
  <si>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</si>
  <si>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</si>
  <si>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</si>
  <si>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</si>
  <si>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</si>
  <si>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</si>
  <si>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</si>
  <si>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</si>
  <si>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</si>
  <si>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</si>
  <si>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</si>
  <si>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</si>
  <si>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</si>
  <si>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</si>
  <si>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</si>
  <si>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</si>
  <si>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</si>
  <si>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</si>
  <si>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</si>
  <si>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</si>
  <si>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</si>
  <si>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</si>
  <si>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</si>
  <si>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</si>
  <si>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</si>
  <si>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</si>
  <si>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</si>
  <si>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</si>
  <si>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</si>
  <si>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</si>
  <si>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</si>
  <si>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</si>
  <si>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</si>
  <si>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</si>
  <si>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</si>
  <si>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</si>
  <si>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</si>
  <si>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</si>
  <si>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</si>
  <si>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</si>
  <si>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</si>
  <si>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</si>
  <si>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</si>
  <si>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</si>
  <si>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</si>
  <si>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</si>
  <si>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</si>
  <si>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</si>
  <si>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</si>
  <si>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</si>
  <si>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</si>
  <si>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</si>
  <si>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</si>
  <si>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</si>
  <si>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</si>
  <si>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</si>
  <si>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</si>
  <si>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</si>
  <si>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</si>
  <si>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</si>
  <si>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</si>
  <si>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</si>
  <si>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</si>
  <si>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</si>
  <si>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</si>
  <si>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</si>
  <si>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</si>
  <si>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</si>
  <si>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</si>
  <si>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</si>
  <si>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</si>
  <si>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</si>
  <si>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</si>
  <si>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</si>
  <si>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</si>
  <si>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</si>
  <si>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</si>
  <si>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</si>
  <si>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</si>
  <si>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</si>
  <si>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</si>
  <si>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</si>
  <si>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</si>
  <si>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</si>
  <si>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</si>
  <si>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</si>
  <si>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</si>
  <si>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</si>
  <si>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</si>
  <si>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</si>
  <si>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</si>
  <si>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</si>
  <si>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</si>
  <si>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</si>
  <si>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</si>
  <si>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</si>
  <si>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</si>
  <si>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</si>
  <si>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</si>
  <si>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</si>
  <si>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</si>
  <si>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</si>
  <si>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</si>
  <si>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</si>
  <si>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</si>
  <si>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</si>
  <si>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</si>
  <si>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</si>
  <si>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</si>
  <si>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</si>
  <si>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</si>
  <si>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</si>
  <si>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</si>
  <si>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</si>
  <si>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</si>
  <si>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</si>
  <si>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</si>
  <si>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</si>
  <si>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</si>
  <si>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</si>
  <si>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</si>
  <si>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</si>
  <si>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</si>
  <si>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</si>
  <si>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</si>
  <si>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</si>
  <si>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</si>
  <si>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</si>
  <si>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</si>
  <si>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</si>
  <si>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</si>
  <si>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</si>
  <si>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</si>
  <si>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</si>
  <si>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</si>
  <si>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</si>
  <si>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</si>
  <si>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</si>
  <si>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</si>
  <si>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</si>
  <si>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</si>
  <si>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</si>
  <si>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</si>
  <si>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</si>
  <si>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</si>
  <si>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</si>
  <si>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</si>
  <si>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</si>
  <si>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</si>
  <si>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</si>
  <si>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</si>
  <si>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</si>
  <si>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</si>
  <si>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</si>
  <si>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</si>
  <si>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</si>
  <si>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</si>
  <si>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</si>
  <si>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</si>
  <si>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</si>
  <si>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</si>
  <si>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</si>
  <si>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</si>
  <si>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</si>
  <si>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</si>
  <si>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</si>
  <si>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</si>
  <si>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</si>
  <si>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</si>
  <si>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</si>
  <si>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</si>
  <si>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</si>
  <si>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</si>
  <si>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</si>
  <si>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</si>
  <si>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</si>
  <si>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</si>
  <si>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</si>
  <si>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</si>
  <si>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</si>
  <si>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</si>
  <si>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</si>
  <si>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</si>
  <si>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</si>
  <si>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</si>
  <si>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</si>
  <si>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</si>
  <si>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</si>
  <si>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</si>
  <si>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</si>
  <si>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</si>
  <si>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</si>
  <si>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</si>
  <si>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</si>
  <si>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</si>
  <si>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</si>
  <si>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</si>
  <si>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</si>
  <si>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</si>
  <si>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</si>
  <si>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</si>
  <si>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</si>
  <si>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</si>
  <si>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</si>
  <si>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</si>
  <si>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</si>
  <si>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</si>
  <si>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</si>
  <si>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</si>
  <si>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</si>
  <si>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</si>
  <si>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</si>
  <si>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</si>
  <si>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</si>
  <si>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</si>
  <si>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</si>
  <si>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</si>
  <si>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</si>
  <si>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</si>
  <si>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</si>
  <si>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</si>
  <si>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</si>
  <si>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</si>
  <si>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</si>
  <si>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</si>
  <si>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</si>
  <si>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</si>
  <si>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</si>
  <si>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</si>
  <si>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</si>
  <si>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</si>
  <si>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</si>
  <si>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</si>
  <si>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</si>
  <si>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</si>
  <si>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</si>
  <si>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</si>
  <si>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</si>
  <si>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</si>
  <si>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</si>
  <si>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</si>
  <si>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</si>
  <si>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</si>
  <si>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</si>
  <si>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</si>
  <si>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</si>
  <si>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</si>
  <si>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</si>
  <si>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</si>
  <si>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</si>
  <si>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</si>
  <si>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</si>
  <si>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</si>
  <si>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</si>
  <si>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</si>
  <si>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</si>
  <si>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</si>
  <si>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</si>
  <si>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</si>
  <si>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</si>
  <si>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</si>
  <si>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</si>
  <si>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</si>
  <si>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</si>
  <si>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</si>
  <si>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</si>
  <si>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</si>
  <si>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</si>
  <si>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</si>
  <si>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</si>
  <si>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</si>
  <si>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</si>
  <si>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</si>
  <si>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</si>
  <si>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</si>
  <si>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</si>
  <si>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</si>
  <si>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</si>
  <si>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</si>
  <si>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</si>
  <si>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</si>
  <si>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</si>
  <si>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</si>
  <si>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</si>
  <si>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</si>
  <si>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</si>
  <si>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</si>
  <si>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</si>
  <si>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</si>
  <si>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</si>
  <si>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</si>
  <si>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</si>
  <si>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</si>
  <si>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</si>
  <si>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</si>
  <si>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</si>
  <si>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</si>
  <si>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</si>
  <si>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</si>
  <si>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</si>
  <si>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</si>
  <si>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</si>
  <si>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</si>
  <si>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</si>
  <si>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</si>
  <si>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</si>
  <si>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</si>
  <si>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</si>
  <si>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</si>
  <si>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</si>
  <si>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</si>
  <si>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</si>
  <si>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</si>
  <si>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</si>
  <si>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</si>
  <si>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</si>
  <si>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</si>
  <si>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</si>
  <si>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</si>
  <si>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</si>
  <si>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</si>
  <si>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</si>
  <si>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</si>
  <si>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</si>
  <si>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</si>
  <si>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</si>
  <si>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</si>
  <si>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</si>
  <si>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</si>
  <si>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</si>
  <si>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</si>
  <si>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</si>
  <si>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</si>
  <si>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</si>
  <si>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</si>
  <si>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</si>
  <si>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</si>
  <si>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</si>
  <si>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</si>
  <si>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</si>
  <si>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</si>
  <si>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</si>
  <si>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</si>
  <si>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</si>
  <si>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</si>
  <si>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</si>
  <si>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</si>
  <si>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</si>
  <si>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</si>
  <si>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</si>
  <si>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</si>
  <si>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</si>
  <si>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</si>
  <si>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</si>
  <si>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</si>
  <si>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</si>
  <si>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</si>
  <si>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</si>
  <si>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</si>
  <si>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</si>
  <si>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</si>
  <si>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</si>
  <si>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</si>
  <si>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</si>
  <si>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</si>
  <si>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</si>
  <si>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</si>
  <si>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</si>
  <si>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</si>
  <si>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</si>
  <si>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</si>
  <si>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</si>
  <si>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</si>
  <si>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</si>
  <si>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</si>
  <si>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</si>
  <si>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</si>
  <si>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</si>
  <si>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</si>
  <si>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</si>
  <si>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</si>
  <si>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</si>
  <si>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</si>
  <si>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</si>
  <si>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</si>
  <si>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</si>
  <si>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</si>
  <si>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</si>
  <si>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</si>
  <si>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</si>
  <si>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</si>
  <si>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</si>
  <si>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</si>
  <si>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</si>
  <si>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</si>
  <si>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</si>
  <si>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</si>
  <si>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</si>
  <si>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</si>
  <si>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</si>
  <si>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</si>
  <si>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</si>
  <si>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</si>
  <si>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</si>
  <si>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</si>
  <si>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</si>
  <si>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</si>
  <si>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</si>
  <si>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</si>
  <si>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</si>
  <si>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</si>
  <si>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</si>
  <si>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</si>
  <si>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</si>
  <si>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</si>
  <si>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</si>
  <si>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</si>
  <si>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</si>
  <si>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</si>
  <si>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</si>
  <si>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</si>
  <si>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</si>
  <si>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</si>
  <si>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</si>
  <si>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</si>
  <si>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</si>
  <si>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</si>
  <si>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</si>
  <si>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</si>
  <si>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</si>
  <si>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</si>
  <si>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</si>
  <si>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</si>
  <si>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</si>
  <si>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</si>
  <si>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</si>
  <si>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</si>
  <si>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</si>
  <si>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</si>
  <si>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</si>
  <si>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</si>
  <si>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</si>
  <si>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</si>
  <si>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</si>
  <si>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</si>
  <si>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</si>
  <si>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</si>
  <si>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</si>
  <si>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</si>
  <si>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</si>
  <si>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</si>
  <si>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</si>
  <si>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</si>
  <si>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</si>
  <si>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</si>
  <si>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</si>
  <si>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</si>
  <si>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</si>
  <si>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</si>
  <si>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</si>
  <si>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</si>
  <si>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</si>
  <si>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</si>
  <si>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</si>
  <si>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</si>
  <si>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</si>
  <si>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</si>
  <si>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</si>
  <si>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</si>
  <si>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</si>
  <si>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</si>
  <si>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</si>
  <si>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</si>
  <si>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</si>
  <si>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</si>
  <si>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</si>
  <si>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</si>
  <si>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</si>
  <si>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</si>
  <si>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</si>
  <si>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</si>
  <si>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</si>
  <si>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</si>
  <si>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</si>
  <si>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</si>
  <si>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</si>
  <si>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</si>
  <si>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</si>
  <si>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</si>
  <si>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</si>
  <si>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</si>
  <si>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</si>
  <si>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</si>
  <si>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</si>
  <si>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</si>
  <si>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</si>
  <si>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</si>
  <si>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</si>
  <si>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</si>
  <si>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</si>
  <si>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</si>
  <si>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</si>
  <si>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</si>
  <si>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</si>
  <si>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</si>
  <si>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</si>
  <si>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</si>
  <si>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</si>
  <si>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</si>
  <si>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</si>
  <si>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</si>
  <si>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</si>
  <si>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</si>
  <si>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</si>
  <si>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</si>
  <si>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</si>
  <si>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</si>
  <si>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</si>
  <si>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</si>
  <si>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</si>
  <si>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</si>
  <si>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</si>
  <si>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</si>
  <si>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</si>
  <si>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</si>
  <si>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</si>
  <si>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</si>
  <si>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</si>
  <si>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</si>
  <si>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</si>
  <si>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</si>
  <si>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</si>
  <si>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</si>
  <si>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</si>
  <si>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</si>
  <si>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</si>
  <si>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</si>
  <si>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</si>
  <si>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</si>
  <si>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</si>
  <si>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</si>
  <si>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</si>
  <si>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</si>
  <si>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</si>
  <si>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</si>
  <si>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</si>
  <si>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</si>
  <si>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</si>
  <si>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</si>
  <si>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</si>
  <si>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</si>
  <si>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</si>
  <si>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</si>
  <si>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</si>
  <si>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</si>
  <si>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</si>
  <si>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</si>
  <si>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</si>
  <si>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</si>
  <si>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</si>
  <si>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</si>
  <si>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</si>
  <si>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</si>
  <si>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</si>
  <si>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</si>
  <si>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</si>
  <si>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</si>
  <si>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</si>
  <si>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</si>
  <si>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</si>
  <si>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</si>
  <si>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</si>
  <si>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</si>
  <si>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</si>
  <si>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</si>
  <si>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</si>
  <si>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</si>
  <si>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</si>
  <si>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</si>
  <si>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</si>
  <si>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</si>
  <si>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</si>
  <si>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</si>
  <si>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</si>
  <si>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</si>
  <si>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</si>
  <si>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</si>
  <si>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</si>
  <si>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</si>
  <si>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</si>
  <si>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</si>
  <si>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</si>
  <si>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</si>
  <si>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</si>
  <si>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</si>
  <si>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</si>
  <si>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</si>
  <si>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</si>
  <si>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</si>
  <si>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</si>
  <si>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</si>
  <si>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</si>
  <si>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</si>
  <si>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</si>
  <si>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</si>
  <si>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</si>
  <si>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</si>
  <si>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</si>
  <si>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</si>
  <si>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</si>
  <si>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</si>
  <si>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</si>
  <si>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</si>
  <si>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</si>
  <si>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</si>
  <si>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</si>
  <si>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</si>
  <si>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</si>
  <si>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</si>
  <si>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</si>
  <si>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</si>
  <si>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</si>
  <si>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</si>
  <si>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</si>
  <si>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</si>
  <si>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</si>
  <si>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</si>
  <si>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</si>
  <si>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</si>
  <si>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</si>
  <si>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</si>
  <si>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</si>
  <si>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</si>
  <si>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</si>
  <si>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</si>
  <si>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</si>
  <si>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</si>
  <si>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</si>
  <si>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</si>
  <si>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</si>
  <si>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</si>
  <si>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</si>
  <si>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</si>
  <si>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</si>
  <si>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</si>
  <si>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</si>
  <si>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</si>
  <si>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</si>
  <si>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</si>
  <si>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</si>
  <si>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</si>
  <si>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</si>
  <si>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</si>
  <si>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</si>
  <si>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</si>
  <si>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</si>
  <si>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</si>
  <si>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</si>
  <si>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</si>
  <si>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</si>
  <si>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</si>
  <si>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</si>
  <si>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</si>
  <si>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</si>
  <si>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</si>
  <si>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</si>
  <si>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</si>
  <si>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</si>
  <si>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</si>
  <si>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</si>
  <si>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</si>
  <si>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</si>
  <si>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</si>
  <si>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</si>
  <si>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</si>
  <si>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</si>
  <si>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</si>
  <si>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</si>
  <si>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</si>
  <si>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</si>
  <si>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</si>
  <si>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</si>
  <si>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</si>
  <si>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</si>
  <si>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</si>
  <si>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</si>
  <si>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</si>
  <si>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</si>
  <si>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</si>
  <si>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</si>
  <si>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</si>
  <si>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</si>
  <si>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</si>
  <si>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</si>
  <si>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</si>
  <si>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</si>
  <si>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</si>
  <si>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</si>
  <si>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</si>
  <si>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</si>
  <si>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</si>
  <si>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</si>
  <si>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</si>
  <si>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</si>
  <si>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</si>
  <si>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</si>
  <si>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</si>
  <si>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</si>
  <si>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</si>
  <si>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</si>
  <si>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</si>
  <si>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</si>
  <si>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</si>
  <si>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</si>
  <si>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</si>
  <si>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</si>
  <si>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</si>
  <si>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</si>
  <si>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</si>
  <si>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</si>
  <si>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</si>
  <si>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</si>
  <si>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</si>
  <si>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</si>
  <si>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</si>
  <si>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</si>
  <si>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</si>
  <si>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</si>
  <si>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</si>
  <si>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</si>
  <si>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</si>
  <si>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</si>
  <si>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</si>
  <si>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</si>
  <si>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</si>
  <si>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</si>
  <si>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</si>
  <si>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</si>
  <si>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</si>
  <si>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</si>
  <si>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</si>
  <si>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</si>
  <si>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</si>
  <si>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</si>
  <si>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</si>
  <si>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</si>
  <si>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</si>
  <si>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</si>
  <si>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</si>
  <si>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</si>
  <si>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</si>
  <si>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</si>
  <si>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</si>
  <si>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</si>
  <si>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</si>
  <si>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</si>
  <si>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</si>
  <si>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</si>
  <si>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</si>
  <si>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</si>
  <si>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</si>
  <si>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</si>
  <si>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</si>
  <si>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</si>
  <si>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</si>
  <si>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</si>
  <si>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</si>
  <si>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</si>
  <si>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</si>
  <si>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</si>
  <si>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</si>
  <si>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</si>
  <si>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</si>
  <si>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</si>
  <si>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</si>
  <si>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</si>
  <si>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</si>
  <si>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</si>
  <si>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</si>
  <si>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</si>
  <si>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</si>
  <si>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</si>
  <si>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</si>
  <si>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</si>
  <si>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</si>
  <si>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</si>
  <si>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</si>
  <si>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</si>
  <si>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</si>
  <si>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</si>
  <si>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</si>
  <si>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</si>
  <si>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</si>
  <si>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</si>
  <si>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</si>
  <si>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</si>
  <si>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</si>
  <si>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</si>
  <si>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</si>
  <si>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</si>
  <si>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</si>
  <si>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</si>
  <si>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</si>
  <si>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</si>
  <si>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</si>
  <si>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</si>
  <si>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</si>
  <si>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</si>
  <si>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</si>
  <si>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</si>
  <si>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</si>
  <si>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</si>
  <si>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</si>
  <si>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</si>
  <si>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</si>
  <si>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</si>
  <si>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</si>
  <si>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</si>
  <si>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</si>
  <si>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</si>
  <si>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</si>
  <si>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</si>
  <si>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</si>
  <si>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</si>
  <si>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</si>
  <si>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</si>
  <si>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</si>
  <si>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</si>
  <si>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</si>
  <si>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</si>
  <si>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</si>
  <si>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</si>
  <si>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</si>
  <si>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</si>
  <si>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</si>
  <si>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</si>
  <si>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</si>
  <si>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</si>
  <si>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</si>
  <si>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</si>
  <si>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</si>
  <si>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</si>
  <si>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</si>
  <si>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</si>
  <si>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</si>
  <si>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</si>
  <si>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</si>
  <si>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</si>
  <si>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</si>
  <si>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</si>
  <si>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</si>
  <si>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</si>
  <si>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</si>
  <si>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</si>
  <si>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</si>
  <si>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</si>
  <si>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</si>
  <si>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</si>
  <si>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</si>
  <si>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</si>
  <si>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</si>
  <si>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</si>
  <si>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</si>
  <si>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</si>
  <si>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</si>
  <si>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</si>
  <si>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</si>
  <si>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</si>
  <si>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</si>
  <si>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</si>
  <si>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</si>
  <si>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</si>
  <si>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</si>
  <si>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</si>
  <si>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</si>
  <si>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</si>
  <si>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</si>
  <si>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</si>
  <si>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</si>
  <si>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</si>
  <si>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</si>
  <si>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</si>
  <si>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</si>
  <si>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</si>
  <si>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</si>
  <si>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</si>
  <si>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</si>
  <si>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</si>
  <si>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</si>
  <si>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</si>
  <si>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</si>
  <si>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</si>
  <si>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</si>
  <si>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</si>
  <si>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</si>
  <si>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</si>
  <si>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</si>
  <si>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</si>
  <si>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</si>
  <si>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</si>
  <si>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</si>
  <si>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</si>
  <si>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</si>
  <si>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</si>
  <si>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</si>
  <si>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</si>
  <si>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</si>
  <si>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</si>
  <si>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</si>
  <si>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</si>
  <si>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</si>
  <si>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</si>
  <si>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</si>
  <si>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</si>
  <si>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</si>
  <si>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</si>
  <si>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</si>
  <si>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</si>
  <si>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</si>
  <si>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</si>
  <si>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</si>
  <si>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</si>
  <si>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</si>
  <si>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</si>
  <si>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</si>
  <si>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</si>
  <si>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</si>
  <si>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</si>
  <si>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</si>
  <si>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</si>
  <si>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</si>
  <si>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</si>
  <si>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</si>
  <si>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</si>
  <si>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</si>
  <si>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</si>
  <si>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</si>
  <si>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</si>
  <si>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</si>
  <si>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</si>
  <si>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</si>
  <si>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</si>
  <si>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</si>
  <si>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</si>
  <si>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</si>
  <si>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</si>
  <si>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</si>
  <si>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</si>
  <si>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</si>
  <si>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</si>
  <si>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</si>
  <si>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</si>
  <si>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</si>
  <si>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</si>
  <si>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</si>
  <si>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</si>
  <si>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</si>
  <si>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</si>
  <si>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</si>
  <si>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</si>
  <si>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</si>
  <si>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</si>
  <si>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</si>
  <si>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</si>
  <si>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</si>
  <si>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</si>
  <si>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</si>
  <si>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</si>
  <si>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</si>
  <si>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</si>
  <si>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</si>
  <si>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</si>
  <si>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</si>
  <si>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</si>
  <si>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</si>
  <si>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</si>
  <si>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</si>
  <si>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</si>
  <si>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</si>
  <si>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</si>
  <si>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</si>
  <si>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</si>
  <si>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</si>
  <si>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</si>
  <si>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</si>
  <si>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</si>
  <si>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</si>
  <si>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</si>
  <si>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</si>
  <si>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</si>
  <si>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</si>
  <si>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</si>
  <si>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</si>
  <si>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</si>
  <si>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</si>
  <si>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</si>
  <si>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</si>
  <si>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</si>
  <si>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</si>
  <si>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</si>
  <si>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</si>
  <si>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</si>
  <si>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</si>
  <si>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</si>
  <si>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</si>
  <si>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</si>
  <si>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</si>
  <si>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</si>
  <si>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</si>
  <si>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</si>
  <si>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</si>
  <si>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</si>
  <si>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</si>
  <si>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</si>
  <si>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</si>
  <si>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</si>
  <si>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</si>
  <si>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</si>
  <si>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</si>
  <si>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</si>
  <si>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</si>
  <si>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</si>
  <si>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</si>
  <si>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</si>
  <si>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</si>
  <si>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</si>
  <si>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</si>
  <si>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</si>
  <si>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</si>
  <si>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</si>
  <si>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</si>
  <si>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</si>
  <si>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</si>
  <si>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</si>
  <si>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</si>
  <si>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</si>
  <si>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</si>
  <si>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</si>
  <si>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</si>
  <si>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</si>
  <si>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</si>
  <si>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</si>
  <si>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</si>
  <si>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</si>
  <si>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</si>
  <si>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</si>
  <si>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</si>
  <si>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</si>
  <si>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</si>
  <si>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</si>
  <si>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</si>
  <si>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</si>
  <si>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</si>
  <si>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</si>
  <si>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</si>
  <si>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</si>
  <si>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</si>
  <si>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</si>
  <si>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</si>
  <si>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</si>
  <si>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</si>
  <si>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</si>
  <si>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</si>
  <si>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</si>
  <si>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</si>
  <si>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</si>
  <si>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</si>
  <si>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</si>
  <si>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</si>
  <si>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</si>
  <si>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</si>
  <si>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</si>
  <si>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</si>
  <si>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</si>
  <si>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</si>
  <si>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</si>
  <si>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</si>
  <si>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</si>
  <si>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</si>
  <si>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</si>
  <si>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</si>
  <si>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</si>
  <si>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</si>
  <si>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</si>
  <si>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</si>
  <si>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</si>
  <si>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</si>
  <si>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</si>
  <si>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</si>
  <si>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</si>
  <si>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</si>
  <si>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</si>
  <si>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</si>
  <si>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</si>
  <si>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</si>
  <si>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</si>
  <si>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</si>
  <si>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</si>
  <si>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</si>
  <si>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</si>
  <si>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</si>
  <si>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</si>
  <si>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</si>
  <si>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</si>
  <si>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</si>
  <si>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</si>
  <si>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</si>
  <si>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</si>
  <si>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</si>
  <si>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</si>
  <si>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</si>
  <si>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</si>
  <si>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</si>
  <si>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</si>
  <si>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</si>
  <si>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</si>
  <si>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</si>
  <si>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</si>
  <si>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</si>
  <si>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</si>
  <si>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</si>
  <si>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</si>
  <si>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</si>
  <si>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</si>
  <si>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</si>
  <si>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</si>
  <si>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</si>
  <si>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</si>
  <si>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</si>
  <si>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</si>
  <si>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</si>
  <si>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</si>
  <si>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</si>
  <si>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</si>
  <si>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</si>
  <si>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</si>
  <si>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</si>
  <si>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</si>
  <si>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</si>
  <si>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</si>
  <si>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</si>
  <si>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</si>
  <si>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</si>
  <si>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</si>
  <si>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</si>
  <si>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</si>
  <si>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</si>
  <si>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</si>
  <si>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</si>
  <si>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</si>
  <si>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</si>
  <si>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</si>
  <si>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</si>
  <si>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</si>
  <si>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</si>
  <si>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</si>
  <si>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</si>
  <si>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</si>
  <si>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</si>
  <si>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</si>
  <si>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</si>
  <si>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</si>
  <si>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</si>
  <si>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</si>
  <si>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</si>
  <si>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</si>
  <si>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</si>
  <si>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</si>
  <si>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</si>
  <si>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</si>
  <si>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</si>
  <si>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</si>
  <si>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</si>
  <si>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</si>
  <si>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</si>
  <si>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</si>
  <si>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</si>
  <si>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</si>
  <si>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</si>
  <si>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</si>
  <si>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</si>
  <si>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</si>
  <si>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</si>
  <si>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</si>
  <si>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</si>
  <si>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</si>
  <si>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</si>
  <si>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</si>
  <si>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</si>
  <si>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</si>
  <si>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</si>
  <si>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</si>
  <si>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</si>
  <si>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</si>
  <si>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</si>
  <si>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</si>
  <si>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</si>
  <si>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</si>
  <si>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</si>
  <si>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</si>
  <si>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</si>
  <si>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</si>
  <si>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</si>
  <si>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</si>
  <si>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</si>
  <si>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</si>
  <si>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</si>
  <si>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</si>
  <si>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</si>
  <si>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</si>
  <si>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</si>
  <si>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</si>
  <si>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</si>
  <si>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</si>
  <si>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</si>
  <si>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</si>
  <si>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</si>
  <si>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</si>
  <si>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</si>
  <si>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</si>
  <si>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</si>
  <si>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</si>
  <si>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</si>
  <si>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</si>
  <si>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</si>
  <si>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</si>
  <si>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</si>
  <si>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</si>
  <si>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</si>
  <si>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</si>
  <si>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</si>
  <si>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</si>
  <si>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</si>
  <si>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</si>
  <si>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</si>
  <si>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</si>
  <si>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</si>
  <si>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</si>
  <si>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</si>
  <si>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</si>
  <si>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</si>
  <si>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</si>
  <si>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</si>
  <si>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</si>
  <si>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</si>
  <si>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</si>
  <si>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</si>
  <si>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</si>
  <si>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</si>
  <si>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</si>
  <si>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</si>
  <si>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</si>
  <si>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</si>
  <si>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</si>
  <si>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</si>
  <si>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</si>
  <si>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</si>
  <si>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</si>
  <si>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</si>
  <si>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</si>
  <si>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</si>
  <si>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</si>
  <si>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</si>
  <si>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</si>
  <si>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</si>
  <si>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</si>
  <si>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</si>
  <si>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</si>
  <si>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</si>
  <si>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</si>
  <si>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</si>
  <si>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</si>
  <si>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</si>
  <si>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</si>
  <si>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</si>
  <si>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</si>
  <si>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</si>
  <si>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</si>
  <si>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</si>
  <si>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</si>
  <si>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</si>
  <si>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</si>
  <si>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</si>
  <si>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</si>
  <si>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</si>
  <si>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</si>
  <si>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</si>
  <si>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</si>
  <si>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</si>
  <si>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</si>
  <si>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</si>
  <si>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</si>
  <si>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</si>
  <si>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</si>
  <si>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</si>
  <si>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</si>
  <si>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</si>
  <si>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</si>
  <si>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</si>
  <si>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</si>
  <si>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</si>
  <si>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</si>
  <si>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</si>
  <si>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</si>
  <si>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</si>
  <si>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</si>
  <si>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</si>
  <si>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</si>
  <si>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</si>
  <si>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</si>
  <si>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</si>
  <si>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</si>
  <si>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</si>
  <si>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</si>
  <si>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</si>
  <si>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</si>
  <si>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</si>
  <si>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</si>
  <si>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</si>
  <si>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</si>
  <si>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</si>
  <si>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</si>
  <si>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</si>
  <si>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</si>
  <si>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</si>
  <si>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</si>
  <si>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</si>
  <si>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</si>
  <si>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</si>
  <si>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</si>
  <si>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</si>
  <si>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</si>
  <si>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</si>
  <si>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</si>
  <si>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</si>
  <si>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</si>
  <si>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</si>
  <si>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</si>
  <si>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</si>
  <si>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</si>
  <si>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</si>
  <si>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</si>
  <si>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</si>
  <si>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</si>
  <si>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</si>
  <si>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</si>
  <si>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</si>
  <si>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</si>
  <si>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</si>
  <si>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</si>
  <si>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</si>
  <si>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</si>
  <si>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</si>
  <si>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</si>
  <si>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</si>
  <si>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</si>
  <si>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</si>
  <si>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</si>
  <si>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</si>
  <si>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</si>
  <si>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</si>
  <si>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</si>
  <si>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</si>
  <si>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</si>
  <si>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</si>
  <si>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</si>
  <si>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</si>
  <si>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</si>
  <si>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</si>
  <si>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</si>
  <si>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</si>
  <si>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</si>
  <si>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</si>
  <si>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</si>
  <si>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</si>
  <si>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</si>
  <si>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</si>
  <si>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</si>
  <si>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</si>
  <si>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</si>
  <si>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</si>
  <si>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</si>
  <si>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</si>
  <si>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</si>
  <si>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</si>
  <si>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</si>
  <si>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</si>
  <si>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</si>
  <si>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</si>
  <si>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</si>
  <si>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</si>
  <si>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</si>
  <si>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</si>
  <si>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</si>
  <si>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</si>
  <si>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</si>
  <si>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</si>
  <si>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</si>
  <si>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</si>
  <si>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</si>
  <si>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</si>
  <si>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</si>
  <si>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</si>
  <si>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</si>
  <si>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</si>
  <si>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</si>
  <si>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</si>
  <si>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</si>
  <si>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</si>
  <si>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</si>
  <si>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</si>
  <si>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</si>
  <si>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</si>
  <si>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</si>
  <si>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</si>
  <si>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</si>
  <si>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</si>
  <si>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</si>
  <si>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</si>
  <si>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</si>
  <si>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</si>
  <si>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</si>
  <si>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</si>
  <si>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</si>
  <si>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</si>
  <si>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</si>
  <si>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</si>
  <si>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</si>
  <si>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</si>
  <si>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</si>
  <si>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</si>
  <si>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</si>
  <si>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</si>
  <si>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</si>
  <si>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</si>
  <si>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</si>
  <si>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</si>
  <si>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</si>
  <si>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</si>
  <si>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</si>
  <si>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</si>
  <si>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</si>
  <si>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</si>
  <si>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</si>
  <si>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</si>
  <si>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</si>
  <si>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</si>
  <si>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</si>
  <si>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</si>
  <si>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</si>
  <si>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</si>
  <si>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</si>
  <si>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</si>
  <si>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</si>
  <si>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</si>
  <si>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</si>
  <si>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</si>
  <si>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</si>
  <si>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</si>
  <si>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</si>
  <si>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</si>
  <si>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</si>
  <si>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</si>
  <si>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</si>
  <si>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</si>
  <si>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</si>
  <si>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</si>
  <si>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</si>
  <si>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</si>
  <si>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</si>
  <si>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</si>
  <si>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</si>
  <si>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</si>
  <si>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</si>
  <si>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</si>
  <si>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</si>
  <si>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</si>
  <si>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</si>
  <si>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</si>
  <si>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</si>
  <si>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</si>
  <si>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</si>
  <si>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</si>
  <si>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</si>
  <si>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</si>
  <si>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</si>
  <si>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</si>
  <si>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</si>
  <si>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</si>
  <si>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</si>
  <si>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</si>
  <si>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</si>
  <si>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</si>
  <si>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</si>
  <si>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</si>
  <si>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</si>
  <si>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</si>
  <si>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</si>
  <si>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</si>
  <si>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</si>
  <si>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</si>
  <si>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</si>
  <si>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</si>
  <si>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</si>
  <si>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</si>
  <si>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</si>
  <si>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</si>
  <si>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</si>
  <si>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</si>
  <si>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</si>
  <si>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</si>
  <si>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</si>
  <si>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</si>
  <si>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</si>
  <si>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</si>
  <si>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</si>
  <si>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</si>
  <si>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</si>
  <si>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</si>
  <si>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</si>
  <si>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</si>
  <si>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</si>
  <si>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</si>
  <si>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</si>
  <si>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</si>
  <si>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</si>
  <si>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</si>
  <si>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</si>
  <si>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</si>
  <si>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</si>
  <si>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</si>
  <si>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</si>
  <si>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</si>
  <si>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</si>
  <si>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</si>
  <si>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</si>
  <si>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</si>
  <si>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</si>
  <si>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</si>
  <si>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</si>
  <si>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</si>
  <si>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</si>
  <si>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</si>
  <si>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</si>
  <si>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</si>
  <si>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</si>
  <si>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</si>
  <si>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</si>
  <si>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</si>
  <si>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</si>
  <si>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</si>
  <si>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</si>
  <si>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</si>
  <si>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</si>
  <si>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</si>
  <si>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</si>
  <si>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</si>
  <si>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</si>
  <si>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</si>
  <si>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</si>
  <si>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</si>
  <si>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</si>
  <si>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</si>
  <si>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</si>
  <si>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</si>
  <si>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</si>
  <si>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</si>
  <si>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</si>
  <si>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</si>
  <si>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</si>
  <si>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</si>
  <si>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</si>
  <si>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</si>
  <si>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</si>
  <si>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</si>
  <si>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</si>
  <si>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</si>
  <si>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</si>
  <si>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</si>
  <si>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</si>
  <si>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</si>
  <si>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</si>
  <si>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</si>
  <si>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</si>
  <si>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</si>
  <si>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</si>
  <si>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</si>
  <si>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</si>
  <si>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</si>
  <si>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</si>
  <si>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</si>
  <si>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</si>
  <si>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</si>
  <si>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</si>
  <si>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</si>
  <si>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</si>
  <si>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</si>
  <si>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</si>
  <si>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</si>
  <si>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</si>
  <si>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</si>
  <si>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</si>
  <si>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</si>
  <si>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</si>
  <si>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</si>
  <si>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</si>
  <si>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</si>
  <si>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</si>
  <si>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</si>
  <si>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</si>
  <si>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</si>
  <si>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</si>
  <si>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</si>
  <si>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</si>
  <si>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</si>
  <si>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</si>
  <si>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</si>
  <si>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</si>
  <si>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</si>
  <si>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</si>
  <si>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</si>
  <si>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</si>
  <si>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</si>
  <si>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</si>
  <si>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</si>
  <si>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</si>
  <si>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</si>
  <si>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</si>
  <si>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</si>
  <si>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</si>
  <si>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</si>
  <si>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</si>
  <si>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</si>
  <si>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</si>
  <si>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</si>
  <si>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</si>
  <si>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</si>
  <si>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</si>
  <si>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</si>
  <si>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</si>
  <si>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</si>
  <si>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</si>
  <si>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</si>
  <si>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</si>
  <si>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</si>
  <si>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</si>
  <si>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</si>
  <si>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</si>
  <si>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</si>
  <si>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</si>
  <si>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</si>
  <si>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</si>
  <si>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</si>
  <si>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</si>
  <si>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</si>
  <si>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</si>
  <si>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</si>
  <si>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</si>
  <si>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</si>
  <si>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</si>
  <si>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</si>
  <si>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</si>
  <si>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</si>
  <si>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</si>
  <si>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</si>
  <si>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</si>
  <si>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</si>
  <si>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</si>
  <si>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</si>
  <si>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</si>
  <si>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</si>
  <si>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</si>
  <si>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</si>
  <si>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</si>
  <si>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</si>
  <si>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</si>
  <si>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</si>
  <si>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</si>
  <si>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</si>
  <si>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</si>
  <si>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</si>
  <si>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</si>
  <si>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</si>
  <si>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</si>
  <si>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</si>
  <si>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</si>
  <si>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</si>
  <si>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</si>
  <si>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</si>
  <si>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</si>
  <si>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</si>
  <si>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</si>
  <si>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</si>
  <si>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</si>
  <si>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</si>
  <si>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</si>
  <si>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</si>
  <si>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</si>
  <si>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</si>
  <si>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</si>
  <si>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</si>
  <si>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</si>
  <si>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</si>
  <si>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</si>
  <si>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</si>
  <si>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</si>
  <si>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</si>
  <si>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</si>
  <si>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</si>
  <si>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</si>
  <si>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</si>
  <si>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</si>
  <si>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</si>
  <si>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</si>
  <si>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</si>
  <si>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</si>
  <si>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</si>
  <si>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</si>
  <si>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</si>
  <si>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</si>
  <si>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</si>
  <si>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</si>
  <si>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</si>
  <si>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</si>
  <si>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</si>
  <si>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</si>
  <si>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</si>
  <si>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</si>
  <si>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</si>
  <si>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</si>
  <si>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</si>
  <si>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</si>
  <si>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</si>
  <si>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</si>
  <si>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</si>
  <si>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</si>
  <si>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</si>
  <si>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</si>
  <si>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</si>
  <si>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</si>
  <si>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</si>
  <si>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</si>
  <si>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</si>
  <si>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</si>
  <si>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</si>
  <si>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</si>
  <si>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</si>
  <si>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</si>
  <si>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</si>
  <si>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</si>
  <si>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</si>
  <si>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</si>
  <si>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</si>
  <si>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</si>
  <si>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</si>
  <si>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</si>
  <si>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</si>
  <si>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</si>
  <si>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</si>
  <si>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</si>
  <si>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</si>
  <si>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</si>
  <si>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</si>
  <si>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</si>
  <si>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</si>
  <si>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</si>
  <si>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</si>
  <si>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</si>
  <si>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</si>
  <si>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</si>
  <si>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</si>
  <si>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</si>
  <si>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</si>
  <si>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</si>
  <si>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</si>
  <si>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</si>
  <si>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</si>
  <si>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</si>
  <si>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</si>
  <si>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</si>
  <si>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</si>
  <si>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</si>
  <si>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</si>
  <si>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</si>
  <si>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</si>
  <si>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</si>
  <si>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</si>
  <si>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</si>
  <si>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</si>
  <si>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</si>
  <si>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</si>
  <si>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</si>
  <si>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</si>
  <si>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</si>
  <si>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</si>
  <si>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</si>
  <si>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</si>
  <si>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</si>
  <si>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</si>
  <si>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</si>
  <si>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</si>
  <si>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</si>
  <si>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</si>
  <si>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</si>
  <si>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</si>
  <si>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</si>
  <si>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</si>
  <si>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</si>
  <si>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</si>
  <si>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</si>
  <si>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</si>
  <si>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</si>
  <si>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</si>
  <si>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</si>
  <si>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</si>
  <si>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</si>
  <si>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</si>
  <si>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</si>
  <si>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</si>
  <si>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</si>
  <si>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</si>
  <si>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</si>
  <si>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</si>
  <si>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</si>
  <si>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</si>
  <si>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</si>
  <si>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</si>
  <si>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</si>
  <si>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</si>
  <si>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</si>
  <si>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</si>
  <si>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</si>
  <si>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</si>
  <si>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</si>
  <si>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</si>
  <si>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</si>
  <si>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</si>
  <si>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</si>
  <si>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</si>
  <si>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</si>
  <si>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</si>
  <si>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</si>
  <si>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</si>
  <si>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</si>
  <si>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</si>
  <si>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</si>
  <si>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</si>
  <si>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</si>
  <si>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</si>
  <si>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</si>
  <si>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</si>
  <si>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</si>
  <si>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</si>
  <si>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</si>
  <si>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</si>
  <si>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</si>
  <si>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</si>
  <si>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</si>
  <si>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</si>
  <si>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</si>
  <si>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</si>
  <si>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</si>
  <si>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</si>
  <si>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</si>
  <si>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</si>
  <si>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</si>
  <si>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</si>
  <si>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</si>
  <si>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</si>
  <si>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</si>
  <si>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</si>
  <si>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</si>
  <si>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</si>
  <si>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</si>
  <si>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</si>
  <si>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</si>
  <si>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</si>
  <si>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</si>
  <si>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</si>
  <si>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</si>
  <si>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</si>
  <si>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</si>
  <si>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</si>
  <si>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</si>
  <si>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</si>
  <si>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</si>
  <si>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</si>
  <si>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</si>
  <si>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</si>
  <si>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</si>
  <si>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</si>
  <si>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</si>
  <si>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</si>
  <si>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</si>
  <si>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</si>
  <si>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</si>
  <si>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</si>
  <si>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</si>
  <si>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</si>
  <si>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</si>
  <si>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</si>
  <si>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</si>
  <si>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</si>
  <si>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</si>
  <si>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</si>
  <si>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</si>
  <si>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</si>
  <si>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</si>
  <si>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</si>
  <si>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</si>
  <si>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</si>
  <si>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</si>
  <si>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</si>
  <si>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</si>
  <si>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</si>
  <si>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</si>
  <si>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</si>
  <si>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</si>
  <si>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</si>
  <si>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</si>
  <si>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</si>
  <si>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</si>
  <si>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</si>
  <si>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</si>
  <si>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</si>
  <si>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</si>
  <si>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</si>
  <si>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</si>
  <si>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</si>
  <si>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</si>
  <si>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</si>
  <si>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</si>
  <si>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</si>
  <si>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</si>
  <si>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</si>
  <si>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</si>
  <si>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</si>
  <si>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</si>
  <si>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</si>
  <si>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</si>
  <si>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</si>
  <si>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</si>
  <si>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</si>
  <si>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</si>
  <si>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</si>
  <si>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</si>
  <si>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</si>
  <si>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</si>
  <si>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</si>
  <si>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</si>
  <si>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</si>
  <si>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</si>
  <si>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</si>
  <si>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</si>
  <si>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</si>
  <si>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</si>
  <si>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</si>
  <si>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</si>
  <si>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</si>
  <si>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</si>
  <si>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</si>
  <si>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</si>
  <si>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</si>
  <si>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</si>
  <si>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</si>
  <si>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</si>
  <si>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</si>
  <si>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</si>
  <si>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</si>
  <si>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</si>
  <si>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</si>
  <si>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</si>
  <si>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</si>
  <si>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</si>
  <si>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</si>
  <si>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</si>
  <si>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</si>
  <si>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</si>
  <si>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</si>
  <si>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</si>
  <si>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</si>
  <si>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</si>
  <si>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</si>
  <si>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</si>
  <si>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</si>
  <si>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</si>
  <si>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</si>
  <si>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</si>
  <si>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</si>
  <si>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</si>
  <si>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</si>
  <si>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</si>
  <si>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</si>
  <si>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</si>
  <si>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</si>
  <si>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</si>
  <si>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</si>
  <si>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</si>
  <si>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</si>
  <si>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</si>
  <si>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</si>
  <si>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</si>
  <si>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</si>
  <si>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</si>
  <si>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</si>
  <si>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</si>
  <si>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</si>
  <si>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</si>
  <si>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</si>
  <si>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</si>
  <si>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</si>
  <si>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</si>
  <si>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</si>
  <si>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</si>
  <si>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</si>
  <si>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</si>
  <si>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</si>
  <si>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</si>
  <si>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</si>
  <si>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</si>
  <si>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</si>
  <si>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</si>
  <si>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</si>
  <si>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</si>
  <si>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</si>
  <si>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</si>
  <si>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</si>
  <si>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</si>
  <si>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</si>
  <si>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</si>
  <si>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</si>
  <si>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</si>
  <si>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</si>
  <si>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</si>
  <si>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</si>
  <si>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</si>
  <si>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</si>
  <si>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</si>
  <si>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</si>
  <si>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</si>
  <si>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</si>
  <si>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</si>
  <si>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</si>
  <si>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</si>
  <si>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</si>
  <si>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</si>
  <si>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</si>
  <si>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</si>
  <si>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</si>
  <si>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</si>
  <si>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</si>
  <si>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</si>
  <si>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</si>
  <si>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</si>
  <si>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</si>
  <si>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</si>
  <si>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</si>
  <si>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</si>
  <si>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</si>
  <si>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</si>
  <si>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</si>
  <si>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</si>
  <si>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</si>
  <si>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</si>
  <si>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</si>
  <si>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</si>
  <si>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</si>
  <si>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</si>
  <si>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</si>
  <si>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</si>
  <si>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</si>
  <si>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</si>
  <si>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</si>
  <si>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</si>
  <si>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</si>
  <si>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</si>
  <si>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</si>
  <si>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</si>
  <si>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</si>
  <si>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</si>
  <si>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</si>
  <si>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</si>
  <si>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</si>
  <si>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</si>
  <si>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</si>
  <si>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</si>
  <si>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</si>
  <si>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</si>
  <si>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</si>
  <si>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</si>
  <si>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</si>
  <si>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</si>
  <si>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</si>
  <si>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</si>
  <si>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</si>
  <si>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</si>
  <si>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</si>
  <si>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</si>
  <si>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</si>
  <si>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</si>
  <si>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</si>
  <si>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</si>
  <si>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</si>
  <si>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</si>
  <si>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</si>
  <si>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</si>
  <si>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</si>
  <si>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</si>
  <si>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</si>
  <si>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</si>
  <si>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</si>
  <si>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</si>
  <si>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</si>
  <si>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</si>
  <si>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</si>
  <si>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</si>
  <si>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</si>
  <si>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</si>
  <si>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</si>
  <si>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</si>
  <si>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</si>
  <si>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</si>
  <si>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</si>
  <si>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</si>
  <si>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</si>
  <si>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</si>
  <si>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</si>
  <si>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</si>
  <si>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</si>
  <si>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</si>
  <si>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</si>
  <si>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</si>
  <si>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</si>
  <si>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</si>
  <si>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</si>
  <si>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</si>
  <si>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</si>
  <si>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</si>
  <si>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</si>
  <si>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</si>
  <si>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</si>
  <si>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</si>
  <si>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</si>
  <si>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</si>
  <si>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</si>
  <si>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</si>
  <si>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</si>
  <si>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</si>
  <si>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</si>
  <si>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</si>
  <si>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</si>
  <si>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</si>
  <si>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</si>
  <si>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</si>
  <si>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</si>
  <si>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</si>
  <si>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</si>
  <si>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</si>
  <si>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</si>
  <si>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</si>
  <si>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</si>
  <si>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</si>
  <si>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</si>
  <si>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</si>
  <si>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</si>
  <si>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</si>
  <si>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</si>
  <si>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</si>
  <si>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</si>
  <si>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</si>
  <si>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</si>
  <si>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</si>
  <si>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</si>
  <si>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</si>
  <si>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</si>
  <si>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</si>
  <si>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</si>
  <si>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</si>
  <si>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</si>
  <si>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</si>
  <si>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</si>
  <si>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</si>
  <si>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</si>
  <si>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</si>
  <si>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</si>
  <si>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</si>
  <si>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</si>
  <si>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</si>
  <si>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</si>
  <si>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</si>
  <si>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</si>
  <si>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</si>
  <si>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</si>
  <si>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</si>
  <si>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</si>
  <si>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</si>
  <si>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</si>
  <si>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</si>
  <si>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</si>
  <si>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</si>
  <si>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</si>
  <si>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</si>
  <si>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</si>
  <si>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</si>
  <si>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</si>
  <si>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</si>
  <si>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</si>
  <si>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</si>
  <si>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</si>
  <si>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</si>
  <si>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</si>
  <si>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</si>
  <si>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</si>
  <si>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</si>
  <si>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</si>
  <si>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</si>
  <si>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</si>
  <si>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</si>
  <si>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</si>
  <si>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</si>
  <si>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</si>
  <si>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</si>
  <si>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</si>
  <si>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</si>
  <si>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</si>
  <si>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</si>
  <si>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</si>
  <si>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</si>
  <si>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</si>
  <si>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</si>
  <si>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</si>
  <si>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</si>
  <si>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</si>
  <si>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</si>
  <si>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</si>
  <si>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</si>
  <si>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</si>
  <si>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</si>
  <si>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</si>
  <si>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</si>
  <si>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</si>
  <si>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</si>
  <si>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</si>
  <si>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</si>
  <si>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</si>
  <si>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</si>
  <si>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</si>
  <si>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</si>
  <si>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</si>
  <si>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</si>
  <si>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</si>
  <si>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</si>
  <si>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</si>
  <si>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</si>
  <si>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</si>
  <si>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</si>
  <si>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</si>
  <si>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</si>
  <si>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</si>
  <si>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</si>
  <si>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</si>
  <si>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</si>
  <si>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</si>
  <si>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</si>
  <si>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</si>
  <si>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</si>
  <si>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</si>
  <si>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</si>
  <si>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</si>
  <si>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</si>
  <si>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</si>
  <si>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</si>
  <si>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</si>
  <si>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</si>
  <si>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</si>
  <si>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</si>
  <si>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</si>
  <si>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</si>
  <si>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</si>
  <si>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</si>
  <si>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</si>
  <si>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</si>
  <si>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</si>
  <si>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</si>
  <si>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</si>
  <si>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</si>
  <si>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</si>
  <si>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</si>
  <si>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</si>
  <si>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</si>
  <si>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</si>
  <si>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</si>
  <si>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</si>
  <si>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</si>
  <si>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</si>
  <si>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</si>
  <si>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</si>
  <si>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</si>
  <si>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</si>
  <si>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</si>
  <si>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</si>
  <si>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</si>
  <si>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</si>
  <si>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</si>
  <si>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</si>
  <si>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</si>
  <si>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</si>
  <si>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</si>
  <si>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</si>
  <si>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</si>
  <si>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</si>
  <si>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</si>
  <si>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</si>
  <si>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</si>
  <si>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</si>
  <si>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</si>
  <si>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</si>
  <si>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</si>
  <si>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</si>
  <si>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</si>
  <si>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</si>
  <si>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</si>
  <si>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</si>
  <si>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</si>
  <si>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</si>
  <si>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</si>
  <si>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</si>
  <si>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</si>
  <si>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</si>
  <si>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</si>
  <si>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</si>
  <si>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</si>
  <si>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</si>
  <si>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</si>
  <si>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</si>
  <si>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</si>
  <si>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</si>
  <si>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</si>
  <si>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</si>
  <si>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</si>
  <si>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</si>
  <si>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</si>
  <si>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</si>
  <si>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</si>
  <si>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</si>
  <si>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</si>
  <si>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</si>
  <si>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</si>
  <si>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</si>
  <si>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</si>
  <si>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</si>
  <si>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</si>
  <si>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</si>
  <si>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</si>
  <si>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</si>
  <si>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</si>
  <si>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</si>
  <si>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</si>
  <si>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</si>
  <si>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</si>
  <si>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</si>
  <si>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</si>
  <si>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</si>
  <si>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</si>
  <si>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</si>
  <si>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</si>
  <si>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</si>
  <si>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</si>
  <si>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</si>
  <si>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</si>
  <si>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</si>
  <si>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</si>
  <si>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</si>
  <si>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</si>
  <si>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</si>
  <si>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</si>
  <si>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</si>
  <si>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</si>
  <si>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</si>
  <si>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</si>
  <si>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</si>
  <si>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</si>
  <si>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</si>
  <si>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</si>
  <si>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</si>
  <si>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</si>
  <si>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</si>
  <si>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</si>
  <si>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</si>
  <si>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</si>
  <si>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</si>
  <si>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</si>
  <si>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</si>
  <si>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</si>
  <si>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</si>
  <si>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</si>
  <si>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</si>
  <si>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</si>
  <si>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</si>
  <si>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</si>
  <si>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</si>
  <si>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</si>
  <si>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</si>
  <si>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</si>
  <si>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</si>
  <si>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</si>
  <si>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</si>
  <si>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</si>
  <si>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</si>
  <si>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</si>
  <si>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</si>
  <si>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</si>
  <si>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</si>
  <si>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</si>
  <si>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</si>
  <si>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</si>
  <si>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</si>
  <si>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</si>
  <si>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</si>
  <si>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</si>
  <si>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</si>
  <si>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</si>
  <si>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</si>
  <si>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</si>
  <si>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</si>
  <si>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</si>
  <si>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</si>
  <si>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</si>
  <si>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</si>
  <si>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</si>
  <si>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</si>
  <si>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</si>
  <si>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</si>
  <si>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</si>
  <si>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</si>
  <si>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</si>
  <si>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</si>
  <si>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</si>
  <si>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</si>
  <si>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</si>
  <si>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</si>
  <si>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</si>
  <si>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</si>
  <si>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</si>
  <si>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</si>
  <si>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</si>
  <si>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</si>
  <si>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</si>
  <si>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</si>
  <si>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</si>
  <si>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</si>
  <si>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</si>
  <si>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</si>
  <si>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</si>
  <si>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</si>
  <si>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</si>
  <si>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</si>
  <si>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</si>
  <si>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</si>
  <si>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</si>
  <si>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</si>
  <si>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</si>
  <si>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</si>
  <si>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</si>
  <si>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</si>
  <si>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</si>
  <si>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</si>
  <si>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</si>
  <si>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</si>
  <si>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</si>
  <si>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</si>
  <si>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</si>
  <si>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</si>
  <si>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</si>
  <si>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</si>
  <si>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</si>
  <si>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</si>
  <si>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</si>
  <si>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</si>
  <si>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</si>
  <si>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</si>
  <si>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</si>
  <si>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</si>
  <si>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</si>
  <si>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</si>
  <si>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</si>
  <si>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</si>
  <si>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</si>
  <si>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</si>
  <si>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</si>
  <si>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</si>
  <si>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</si>
  <si>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</si>
  <si>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</si>
  <si>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</si>
  <si>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</si>
  <si>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</si>
  <si>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</si>
  <si>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</si>
  <si>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</si>
  <si>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</si>
  <si>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</si>
  <si>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</si>
  <si>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</si>
  <si>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</si>
  <si>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</si>
  <si>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</si>
  <si>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</si>
  <si>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</si>
  <si>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</si>
  <si>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</si>
  <si>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</si>
  <si>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</si>
  <si>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</si>
  <si>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</si>
  <si>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</si>
  <si>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</si>
  <si>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</si>
  <si>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</si>
  <si>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</si>
  <si>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</si>
  <si>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</si>
  <si>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</si>
  <si>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</si>
  <si>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</si>
  <si>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</si>
  <si>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</si>
  <si>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</si>
  <si>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</si>
  <si>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</si>
  <si>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</si>
  <si>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</si>
  <si>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</si>
  <si>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</si>
  <si>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</si>
  <si>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</si>
  <si>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</si>
  <si>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</si>
  <si>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</si>
  <si>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</si>
  <si>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</si>
  <si>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</si>
  <si>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</si>
  <si>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</si>
  <si>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</si>
  <si>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</si>
  <si>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</si>
  <si>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</si>
  <si>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</si>
  <si>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</si>
  <si>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</si>
  <si>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</si>
  <si>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</si>
  <si>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</si>
  <si>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</si>
  <si>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</si>
  <si>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</si>
  <si>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</si>
  <si>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</si>
  <si>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</si>
  <si>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</si>
  <si>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</si>
  <si>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</si>
  <si>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</si>
  <si>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</si>
  <si>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</si>
  <si>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</si>
  <si>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</si>
  <si>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</si>
  <si>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</si>
  <si>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</si>
  <si>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</si>
  <si>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</si>
  <si>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</si>
  <si>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</si>
  <si>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</si>
  <si>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</si>
  <si>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</si>
  <si>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</si>
  <si>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</si>
  <si>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</si>
  <si>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</si>
  <si>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</si>
  <si>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</si>
  <si>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</si>
  <si>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</si>
  <si>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</si>
  <si>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</si>
  <si>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</si>
  <si>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</si>
  <si>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</si>
  <si>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</si>
  <si>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</si>
  <si>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</si>
  <si>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</si>
  <si>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</si>
  <si>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</si>
  <si>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</si>
  <si>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</si>
  <si>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</si>
  <si>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</si>
  <si>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</si>
  <si>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</si>
  <si>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</si>
  <si>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</si>
  <si>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</si>
  <si>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</si>
  <si>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</si>
  <si>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</si>
  <si>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</si>
  <si>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</si>
  <si>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</si>
  <si>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</si>
  <si>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</si>
  <si>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</si>
  <si>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</si>
  <si>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</si>
  <si>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</si>
  <si>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</si>
  <si>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</si>
  <si>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</si>
  <si>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</si>
  <si>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</si>
  <si>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</si>
  <si>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</si>
  <si>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</si>
  <si>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</si>
  <si>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</si>
  <si>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</si>
  <si>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</si>
  <si>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</si>
  <si>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</si>
  <si>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</si>
  <si>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</si>
  <si>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</si>
  <si>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</si>
  <si>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</si>
  <si>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</si>
  <si>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</si>
  <si>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</si>
  <si>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</si>
  <si>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</si>
  <si>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</si>
  <si>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</si>
  <si>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</si>
  <si>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</si>
  <si>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</si>
  <si>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</si>
  <si>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</si>
  <si>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</si>
  <si>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</si>
  <si>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</si>
  <si>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</si>
  <si>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</si>
  <si>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</si>
  <si>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</si>
  <si>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</si>
  <si>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</si>
  <si>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</si>
  <si>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</si>
  <si>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</si>
  <si>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</si>
  <si>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</si>
  <si>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</si>
  <si>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</si>
  <si>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</si>
  <si>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</si>
  <si>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</si>
  <si>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</si>
  <si>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</si>
  <si>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</si>
  <si>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</si>
  <si>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</si>
  <si>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</si>
  <si>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</si>
  <si>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</si>
  <si>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</si>
  <si>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</si>
  <si>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</si>
  <si>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</si>
  <si>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</si>
  <si>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</si>
  <si>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</si>
  <si>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</si>
  <si>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</si>
  <si>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</si>
  <si>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</si>
  <si>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</si>
  <si>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</si>
  <si>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</si>
  <si>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</si>
  <si>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</si>
  <si>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</si>
  <si>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</si>
  <si>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</si>
  <si>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</si>
  <si>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</si>
  <si>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</si>
  <si>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</si>
  <si>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</si>
  <si>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</si>
  <si>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</si>
  <si>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</si>
  <si>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</si>
  <si>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</si>
  <si>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</si>
  <si>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</si>
  <si>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</si>
  <si>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</si>
  <si>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</si>
  <si>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</si>
  <si>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</si>
  <si>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</si>
  <si>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</si>
  <si>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</si>
  <si>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</si>
  <si>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</si>
  <si>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</si>
  <si>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</si>
  <si>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</si>
  <si>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</si>
  <si>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</si>
  <si>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</si>
  <si>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</si>
  <si>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</si>
  <si>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</si>
  <si>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</si>
  <si>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</si>
  <si>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</si>
  <si>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</si>
  <si>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</si>
  <si>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</si>
  <si>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</si>
  <si>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</si>
  <si>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</si>
  <si>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</si>
  <si>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</si>
  <si>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</si>
  <si>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</si>
  <si>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</si>
  <si>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</si>
  <si>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</si>
  <si>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</si>
  <si>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</si>
  <si>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</si>
  <si>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</si>
  <si>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</si>
  <si>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</si>
  <si>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</si>
  <si>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</si>
  <si>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</si>
  <si>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</si>
  <si>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</si>
  <si>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</si>
  <si>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</si>
  <si>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</si>
  <si>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</si>
  <si>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</si>
  <si>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</si>
  <si>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</si>
  <si>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</si>
  <si>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</si>
  <si>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</si>
  <si>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</si>
  <si>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</si>
  <si>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</si>
  <si>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</si>
  <si>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</si>
  <si>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</si>
  <si>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</si>
  <si>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</si>
  <si>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</si>
  <si>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</si>
  <si>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</si>
  <si>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</si>
  <si>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</si>
  <si>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</si>
  <si>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</si>
  <si>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</si>
  <si>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</si>
  <si>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</si>
  <si>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</si>
  <si>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</si>
  <si>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</si>
  <si>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</si>
  <si>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</si>
  <si>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</si>
  <si>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</si>
  <si>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</si>
  <si>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</si>
  <si>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</si>
  <si>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</si>
  <si>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</si>
  <si>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</si>
  <si>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</si>
  <si>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</si>
  <si>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</si>
  <si>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</si>
  <si>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</si>
  <si>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</si>
  <si>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</si>
  <si>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</si>
  <si>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</si>
  <si>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</si>
  <si>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</si>
  <si>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</si>
  <si>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</si>
  <si>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</si>
  <si>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</si>
  <si>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</si>
  <si>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</si>
  <si>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</si>
  <si>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</si>
  <si>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</si>
  <si>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</si>
  <si>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</si>
  <si>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</si>
  <si>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</si>
  <si>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</si>
  <si>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</si>
  <si>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</si>
  <si>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</si>
  <si>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</si>
  <si>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</si>
  <si>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</si>
  <si>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</si>
  <si>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</si>
  <si>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</si>
  <si>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</si>
  <si>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</si>
  <si>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</si>
  <si>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</si>
  <si>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</si>
  <si>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</si>
  <si>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</si>
  <si>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</si>
  <si>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</si>
  <si>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</si>
  <si>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</si>
  <si>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</si>
  <si>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</si>
  <si>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</si>
  <si>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</si>
  <si>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</si>
  <si>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</si>
  <si>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</si>
  <si>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</si>
  <si>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</si>
  <si>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</si>
  <si>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</si>
  <si>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</si>
  <si>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</si>
  <si>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</si>
  <si>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</si>
  <si>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</si>
  <si>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</si>
  <si>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</si>
  <si>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</si>
  <si>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</si>
  <si>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</si>
  <si>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</si>
  <si>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</si>
  <si>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</si>
  <si>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</si>
  <si>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</si>
  <si>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</si>
  <si>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</si>
  <si>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</si>
  <si>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</si>
  <si>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</si>
  <si>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</si>
  <si>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</si>
  <si>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</si>
  <si>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</si>
  <si>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</si>
  <si>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</si>
  <si>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</si>
  <si>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</si>
  <si>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</si>
  <si>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</si>
  <si>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</si>
  <si>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</si>
  <si>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</si>
  <si>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</si>
  <si>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</si>
  <si>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</si>
  <si>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</si>
  <si>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</si>
  <si>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</si>
  <si>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</si>
  <si>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</si>
  <si>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</si>
  <si>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</si>
  <si>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</si>
  <si>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</si>
  <si>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</si>
  <si>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</si>
  <si>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</si>
  <si>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</si>
  <si>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</si>
  <si>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</si>
  <si>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</si>
  <si>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</si>
  <si>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</si>
  <si>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</si>
  <si>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</si>
  <si>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</si>
  <si>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</si>
  <si>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</si>
  <si>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</si>
  <si>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</si>
  <si>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</si>
  <si>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</si>
  <si>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</si>
  <si>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</si>
  <si>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</si>
  <si>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</si>
  <si>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</si>
  <si>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</si>
  <si>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</si>
  <si>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</si>
  <si>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</si>
  <si>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</si>
  <si>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</si>
  <si>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</si>
  <si>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</si>
  <si>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</si>
  <si>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</si>
  <si>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</si>
  <si>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</si>
  <si>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</si>
  <si>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</si>
  <si>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</si>
  <si>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</si>
  <si>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</si>
  <si>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</si>
  <si>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</si>
  <si>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</si>
  <si>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</si>
  <si>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</si>
  <si>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</si>
  <si>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</si>
  <si>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</si>
  <si>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</si>
  <si>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</si>
  <si>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</si>
  <si>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</si>
  <si>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</si>
  <si>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</si>
  <si>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</si>
  <si>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</si>
  <si>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</si>
  <si>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</si>
  <si>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</si>
  <si>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</si>
  <si>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</si>
  <si>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</si>
  <si>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</si>
  <si>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</si>
  <si>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</si>
  <si>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</si>
  <si>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</si>
  <si>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</si>
  <si>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</si>
  <si>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</si>
  <si>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</si>
  <si>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</si>
  <si>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</si>
  <si>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</si>
  <si>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</si>
  <si>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</si>
  <si>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</si>
  <si>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</si>
  <si>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</si>
  <si>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</si>
  <si>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</si>
  <si>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</si>
  <si>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</si>
  <si>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</si>
  <si>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</si>
  <si>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</si>
  <si>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</si>
  <si>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</si>
  <si>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</si>
  <si>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</si>
  <si>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</si>
  <si>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</si>
  <si>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</si>
  <si>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</si>
  <si>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</si>
  <si>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</si>
  <si>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</si>
  <si>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</si>
  <si>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</si>
  <si>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</si>
  <si>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</si>
  <si>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</si>
  <si>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</si>
  <si>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</si>
  <si>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</si>
  <si>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</si>
  <si>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</si>
  <si>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</si>
  <si>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</si>
  <si>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</si>
  <si>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</si>
  <si>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</si>
  <si>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</si>
  <si>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</si>
  <si>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</si>
  <si>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</si>
  <si>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</si>
  <si>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</si>
  <si>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</si>
  <si>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</si>
  <si>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</si>
  <si>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</si>
  <si>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</si>
  <si>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</si>
  <si>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</si>
  <si>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</si>
  <si>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</si>
  <si>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</si>
  <si>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</si>
  <si>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</si>
  <si>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</si>
  <si>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</si>
  <si>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</si>
  <si>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</si>
  <si>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</si>
  <si>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</si>
  <si>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</si>
  <si>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</si>
  <si>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</si>
  <si>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</si>
  <si>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</si>
  <si>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</si>
  <si>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</si>
  <si>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</si>
  <si>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</si>
  <si>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</si>
  <si>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</si>
  <si>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</si>
  <si>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</si>
  <si>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</si>
  <si>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</si>
  <si>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</si>
  <si>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</si>
  <si>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</si>
  <si>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</si>
  <si>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</si>
  <si>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</si>
  <si>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</si>
  <si>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</si>
  <si>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</si>
  <si>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</si>
  <si>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</si>
  <si>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</si>
  <si>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</si>
  <si>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</si>
  <si>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</si>
  <si>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</si>
  <si>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</si>
  <si>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</si>
  <si>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</si>
  <si>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</si>
  <si>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</si>
  <si>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</si>
  <si>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</si>
  <si>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</si>
  <si>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</si>
  <si>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</si>
  <si>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</si>
  <si>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</si>
  <si>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</si>
  <si>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</si>
  <si>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</si>
  <si>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</si>
  <si>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</si>
  <si>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</si>
  <si>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</si>
  <si>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</si>
  <si>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</si>
  <si>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</si>
  <si>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</si>
  <si>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</si>
  <si>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</si>
  <si>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</si>
  <si>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</si>
  <si>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</si>
  <si>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</si>
  <si>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</si>
  <si>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</si>
  <si>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</si>
  <si>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</si>
  <si>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</si>
  <si>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</si>
  <si>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</si>
  <si>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</si>
  <si>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</si>
  <si>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</si>
  <si>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</si>
  <si>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</si>
  <si>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</si>
  <si>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</si>
  <si>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</si>
  <si>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</si>
  <si>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</si>
  <si>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</si>
  <si>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</si>
  <si>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</si>
  <si>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</si>
  <si>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</si>
  <si>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</si>
  <si>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</si>
  <si>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</si>
  <si>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</si>
  <si>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</si>
  <si>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</si>
  <si>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</si>
  <si>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</si>
  <si>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</si>
  <si>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</si>
  <si>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</si>
  <si>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</si>
  <si>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</si>
  <si>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</si>
  <si>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</si>
  <si>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</si>
  <si>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</si>
  <si>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</si>
  <si>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</si>
  <si>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</si>
  <si>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</si>
  <si>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</si>
  <si>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</si>
  <si>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</si>
  <si>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</si>
  <si>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</si>
  <si>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</si>
  <si>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</si>
  <si>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</si>
  <si>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</si>
  <si>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</si>
  <si>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</si>
  <si>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</si>
  <si>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</si>
  <si>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</si>
  <si>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</si>
  <si>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</si>
  <si>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</si>
  <si>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</si>
  <si>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</si>
  <si>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</si>
  <si>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</si>
  <si>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</si>
  <si>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</si>
  <si>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</si>
  <si>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</si>
  <si>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</si>
  <si>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</si>
  <si>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</si>
  <si>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</si>
  <si>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</si>
  <si>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</si>
  <si>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</si>
  <si>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</si>
  <si>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</si>
  <si>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</si>
  <si>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</si>
  <si>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</si>
  <si>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</si>
  <si>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</si>
  <si>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</si>
  <si>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</si>
  <si>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</si>
  <si>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</si>
  <si>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</si>
  <si>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</si>
  <si>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</si>
  <si>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</si>
  <si>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</si>
  <si>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</si>
  <si>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</si>
  <si>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</si>
  <si>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</si>
  <si>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</si>
  <si>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</si>
  <si>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</si>
  <si>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</si>
  <si>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</si>
  <si>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</si>
  <si>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</si>
  <si>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</si>
  <si>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</si>
  <si>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</si>
  <si>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</si>
  <si>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</si>
  <si>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</si>
  <si>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</si>
  <si>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</si>
  <si>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</si>
  <si>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</si>
  <si>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</si>
  <si>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</si>
  <si>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</si>
  <si>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</si>
  <si>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</si>
  <si>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</si>
  <si>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</si>
  <si>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</si>
  <si>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</si>
  <si>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</si>
  <si>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</si>
  <si>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</si>
  <si>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</si>
  <si>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</si>
  <si>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</si>
  <si>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</si>
  <si>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</si>
  <si>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</si>
  <si>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</si>
  <si>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</si>
  <si>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</si>
  <si>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</si>
  <si>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</si>
  <si>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</si>
  <si>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</si>
  <si>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</si>
  <si>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</si>
  <si>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</si>
  <si>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</si>
  <si>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</si>
  <si>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</si>
  <si>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</si>
  <si>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</si>
  <si>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</si>
  <si>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</si>
  <si>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</si>
  <si>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</si>
  <si>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</si>
  <si>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</si>
  <si>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</si>
  <si>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</si>
  <si>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</si>
  <si>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</si>
  <si>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</si>
  <si>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</si>
  <si>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</si>
  <si>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</si>
  <si>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</si>
  <si>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</si>
  <si>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</si>
  <si>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</si>
  <si>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</si>
  <si>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</si>
  <si>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</si>
  <si>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</si>
  <si>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</si>
  <si>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</si>
  <si>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</si>
  <si>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</si>
  <si>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</si>
  <si>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</si>
  <si>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</si>
  <si>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</si>
  <si>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</si>
  <si>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</si>
  <si>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</si>
  <si>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</si>
  <si>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</si>
  <si>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</si>
  <si>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</si>
  <si>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</si>
  <si>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</si>
  <si>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</si>
  <si>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</si>
  <si>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</si>
  <si>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</si>
  <si>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</si>
  <si>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</si>
  <si>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</si>
  <si>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</si>
  <si>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</si>
  <si>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</si>
  <si>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</si>
  <si>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</si>
  <si>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</si>
  <si>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</si>
  <si>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</si>
  <si>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</si>
  <si>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</si>
  <si>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</si>
  <si>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</si>
  <si>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</si>
  <si>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</si>
  <si>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</si>
  <si>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</si>
  <si>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</si>
  <si>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</si>
  <si>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</si>
  <si>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</si>
  <si>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</si>
  <si>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</si>
  <si>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</si>
  <si>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</si>
  <si>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</si>
  <si>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</si>
  <si>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</si>
  <si>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</si>
  <si>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</si>
  <si>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</si>
  <si>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</si>
  <si>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</si>
  <si>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</si>
  <si>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</si>
  <si>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</si>
  <si>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</si>
  <si>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</si>
  <si>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</si>
  <si>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</si>
  <si>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</si>
  <si>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</si>
  <si>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</si>
  <si>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</si>
  <si>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</si>
  <si>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</si>
  <si>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</si>
  <si>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</si>
  <si>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</si>
  <si>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</si>
  <si>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</si>
  <si>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</si>
  <si>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</si>
  <si>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</si>
  <si>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</si>
  <si>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</si>
  <si>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</si>
  <si>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</si>
  <si>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</si>
  <si>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</si>
  <si>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</si>
  <si>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</si>
  <si>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</si>
  <si>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</si>
  <si>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</si>
  <si>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</si>
  <si>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</si>
  <si>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</si>
  <si>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</si>
  <si>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</si>
  <si>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</si>
  <si>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</si>
  <si>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</si>
  <si>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</si>
  <si>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</si>
  <si>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</si>
  <si>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</si>
  <si>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</si>
  <si>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</si>
  <si>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</si>
  <si>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</si>
  <si>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</si>
  <si>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</si>
  <si>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</si>
  <si>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</si>
  <si>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</si>
  <si>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</si>
  <si>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</si>
  <si>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</si>
  <si>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</si>
  <si>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</si>
  <si>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</si>
  <si>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</si>
  <si>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</si>
  <si>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</si>
  <si>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</si>
  <si>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</si>
  <si>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</si>
  <si>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</si>
  <si>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</si>
  <si>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</si>
  <si>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</si>
  <si>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</si>
  <si>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</si>
  <si>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</si>
  <si>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</si>
  <si>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</si>
  <si>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</si>
  <si>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</si>
  <si>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</si>
  <si>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</si>
  <si>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</si>
  <si>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</si>
  <si>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</si>
  <si>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</si>
  <si>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</si>
  <si>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</si>
  <si>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</si>
  <si>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</si>
  <si>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</si>
  <si>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</si>
  <si>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</si>
  <si>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</si>
  <si>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</si>
  <si>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</si>
  <si>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</si>
  <si>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</si>
  <si>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</si>
  <si>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</si>
  <si>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</si>
  <si>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</si>
  <si>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</si>
  <si>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</si>
  <si>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</si>
  <si>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</si>
  <si>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</si>
  <si>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</si>
  <si>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</si>
  <si>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</si>
  <si>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</si>
  <si>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</si>
  <si>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</si>
  <si>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</si>
  <si>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</si>
  <si>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</si>
  <si>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</si>
  <si>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</si>
  <si>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</si>
  <si>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</si>
  <si>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</si>
  <si>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</si>
  <si>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</si>
  <si>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</si>
  <si>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</si>
  <si>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</si>
  <si>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</si>
  <si>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</si>
  <si>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</si>
  <si>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</si>
  <si>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</si>
  <si>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</si>
  <si>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</si>
  <si>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</si>
  <si>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</si>
  <si>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</si>
  <si>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</si>
  <si>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</si>
  <si>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</si>
  <si>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</si>
  <si>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</si>
  <si>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</si>
  <si>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</si>
  <si>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</si>
  <si>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</si>
  <si>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</si>
  <si>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</si>
  <si>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</si>
  <si>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</si>
  <si>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</si>
  <si>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</si>
  <si>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</si>
  <si>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</si>
  <si>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</si>
  <si>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</si>
  <si>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</si>
  <si>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</si>
  <si>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</si>
  <si>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</si>
  <si>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</si>
  <si>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</si>
  <si>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</si>
  <si>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</si>
  <si>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</si>
  <si>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</si>
  <si>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</si>
  <si>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</si>
  <si>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</si>
  <si>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</si>
  <si>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</si>
  <si>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</si>
  <si>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</si>
  <si>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</si>
  <si>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</si>
  <si>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</si>
  <si>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</si>
  <si>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</si>
  <si>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</si>
  <si>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</si>
  <si>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</si>
  <si>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</si>
  <si>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</si>
  <si>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</si>
  <si>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</si>
  <si>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</si>
  <si>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</si>
  <si>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</si>
  <si>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</si>
  <si>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</si>
  <si>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</si>
  <si>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</si>
  <si>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</si>
  <si>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</si>
  <si>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</si>
  <si>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</si>
  <si>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</si>
  <si>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</si>
  <si>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</si>
  <si>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</si>
  <si>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</si>
  <si>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</si>
  <si>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</si>
  <si>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</si>
  <si>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</si>
  <si>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</si>
  <si>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</si>
  <si>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</si>
  <si>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</si>
  <si>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</si>
  <si>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</si>
  <si>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</si>
  <si>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</si>
  <si>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</si>
  <si>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</si>
  <si>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</si>
  <si>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</si>
  <si>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</si>
  <si>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</si>
  <si>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</si>
  <si>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</si>
  <si>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</si>
  <si>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</si>
  <si>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</si>
  <si>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</si>
  <si>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</si>
  <si>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</si>
  <si>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</si>
  <si>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</si>
  <si>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</si>
  <si>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</si>
  <si>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</si>
  <si>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</si>
  <si>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</si>
  <si>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</si>
  <si>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</si>
  <si>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</si>
  <si>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</si>
  <si>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</si>
  <si>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</si>
  <si>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</si>
  <si>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</si>
  <si>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</si>
  <si>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</si>
  <si>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</si>
  <si>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</si>
  <si>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</si>
  <si>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</si>
  <si>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</si>
  <si>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</si>
  <si>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</si>
  <si>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</si>
  <si>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</si>
  <si>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</si>
  <si>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</si>
  <si>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</si>
  <si>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</si>
  <si>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</si>
  <si>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</si>
  <si>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</si>
  <si>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</si>
  <si>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</si>
  <si>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</si>
  <si>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</si>
  <si>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</si>
  <si>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</si>
  <si>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</si>
  <si>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</si>
  <si>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</si>
  <si>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</si>
  <si>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</si>
  <si>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</si>
  <si>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</si>
  <si>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</si>
  <si>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</si>
  <si>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</si>
  <si>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</si>
  <si>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</si>
  <si>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</si>
  <si>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</si>
  <si>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</si>
  <si>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</si>
  <si>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</si>
  <si>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</si>
  <si>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</si>
  <si>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</si>
  <si>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</si>
  <si>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</si>
  <si>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</si>
  <si>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</si>
  <si>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</si>
  <si>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</si>
  <si>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</si>
  <si>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</si>
  <si>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</si>
  <si>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</si>
  <si>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</si>
  <si>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</si>
  <si>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</si>
  <si>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</si>
  <si>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</si>
  <si>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</si>
  <si>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</si>
  <si>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</si>
  <si>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</si>
  <si>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</si>
  <si>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</si>
  <si>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</si>
  <si>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</si>
  <si>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</si>
  <si>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</si>
  <si>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</si>
  <si>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</si>
  <si>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</si>
  <si>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</si>
  <si>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</si>
  <si>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</si>
  <si>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</si>
  <si>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</si>
  <si>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</si>
  <si>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</si>
  <si>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</si>
  <si>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</si>
  <si>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</si>
  <si>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</si>
  <si>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</si>
  <si>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</si>
  <si>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</si>
  <si>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</si>
  <si>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</si>
  <si>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</si>
  <si>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</si>
  <si>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</si>
  <si>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</si>
  <si>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</si>
  <si>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</si>
  <si>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</si>
  <si>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</si>
  <si>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</si>
  <si>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</si>
  <si>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</si>
  <si>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</si>
  <si>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</si>
  <si>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</si>
  <si>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</si>
  <si>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</si>
  <si>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</si>
  <si>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</si>
  <si>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</si>
  <si>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</si>
  <si>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</si>
  <si>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</si>
  <si>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</si>
  <si>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</si>
  <si>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</si>
  <si>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</si>
  <si>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</si>
  <si>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</si>
  <si>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</si>
  <si>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</si>
  <si>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</si>
  <si>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</si>
  <si>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</si>
  <si>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</si>
  <si>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</si>
  <si>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</si>
  <si>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</si>
  <si>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</si>
  <si>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</si>
  <si>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</si>
  <si>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</si>
  <si>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</si>
  <si>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</si>
  <si>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</si>
  <si>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</si>
  <si>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</si>
  <si>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</si>
  <si>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</si>
  <si>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</si>
  <si>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</si>
  <si>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</si>
  <si>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</si>
  <si>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</si>
  <si>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</si>
  <si>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</si>
  <si>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</si>
  <si>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</si>
  <si>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</si>
  <si>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</si>
  <si>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</si>
  <si>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</si>
  <si>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</si>
  <si>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</si>
  <si>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</si>
  <si>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</si>
  <si>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</si>
  <si>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</si>
  <si>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</si>
  <si>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</si>
  <si>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</si>
  <si>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</si>
  <si>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</si>
  <si>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</si>
  <si>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</si>
  <si>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</si>
  <si>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</si>
  <si>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</si>
  <si>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</si>
  <si>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</si>
  <si>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</si>
  <si>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</si>
  <si>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</si>
  <si>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</si>
  <si>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</si>
  <si>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</si>
  <si>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</si>
  <si>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</si>
  <si>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</si>
  <si>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</si>
  <si>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</si>
  <si>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</si>
  <si>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</si>
  <si>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</si>
  <si>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</si>
  <si>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</si>
  <si>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</si>
  <si>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</si>
  <si>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</si>
  <si>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</si>
  <si>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</si>
  <si>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</si>
  <si>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</si>
  <si>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</si>
  <si>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</si>
  <si>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</si>
  <si>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</si>
  <si>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</si>
  <si>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</si>
  <si>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</si>
  <si>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</si>
  <si>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</si>
  <si>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</si>
  <si>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</si>
  <si>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</si>
  <si>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</si>
  <si>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</si>
  <si>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</si>
  <si>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</si>
  <si>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</si>
  <si>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</si>
  <si>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</si>
  <si>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</si>
  <si>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</si>
  <si>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</si>
  <si>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</si>
  <si>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</si>
  <si>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</si>
  <si>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</si>
  <si>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</si>
  <si>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</si>
  <si>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</si>
  <si>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</si>
  <si>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</si>
  <si>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</si>
  <si>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</si>
  <si>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</si>
  <si>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</si>
  <si>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</si>
  <si>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</si>
  <si>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</si>
  <si>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</si>
  <si>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</si>
  <si>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</si>
  <si>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</si>
  <si>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</si>
  <si>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</si>
  <si>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</si>
  <si>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</si>
  <si>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</si>
  <si>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</si>
  <si>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</si>
  <si>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</si>
  <si>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</si>
  <si>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</si>
  <si>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</si>
  <si>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</si>
  <si>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</si>
  <si>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</si>
  <si>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</si>
  <si>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</si>
  <si>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</si>
  <si>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</si>
  <si>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</si>
  <si>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</si>
  <si>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</si>
  <si>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</si>
  <si>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</si>
  <si>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</si>
  <si>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</si>
  <si>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</si>
  <si>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</si>
  <si>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</si>
  <si>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</si>
  <si>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</si>
  <si>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</si>
  <si>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</si>
  <si>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</si>
  <si>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</si>
  <si>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</si>
  <si>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</si>
  <si>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</si>
  <si>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</si>
  <si>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</si>
  <si>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</si>
  <si>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</si>
  <si>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</si>
  <si>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</si>
  <si>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</si>
  <si>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</si>
  <si>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</si>
  <si>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</si>
  <si>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</si>
  <si>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</si>
  <si>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</si>
  <si>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</si>
  <si>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</si>
  <si>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</si>
  <si>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</si>
  <si>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</si>
  <si>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</si>
  <si>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</si>
  <si>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</si>
  <si>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</si>
  <si>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</si>
  <si>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</si>
  <si>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</si>
  <si>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</si>
  <si>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</si>
  <si>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</si>
  <si>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</si>
  <si>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</si>
  <si>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</si>
  <si>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</si>
  <si>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</si>
  <si>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</si>
  <si>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</si>
  <si>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</si>
  <si>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</si>
  <si>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</si>
  <si>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</si>
  <si>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</si>
  <si>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</si>
  <si>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</si>
  <si>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</si>
  <si>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</si>
  <si>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</si>
  <si>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</si>
  <si>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</si>
  <si>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</si>
  <si>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</si>
  <si>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</si>
  <si>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</si>
  <si>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</si>
  <si>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</si>
  <si>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</si>
  <si>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</si>
  <si>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</si>
  <si>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</si>
  <si>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</si>
  <si>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</si>
  <si>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</si>
  <si>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</si>
  <si>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</si>
  <si>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</si>
  <si>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</si>
  <si>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</si>
  <si>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</si>
  <si>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</si>
  <si>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</si>
  <si>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</si>
  <si>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</si>
  <si>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</si>
  <si>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</si>
  <si>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</si>
  <si>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</si>
  <si>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</si>
  <si>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</si>
  <si>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</si>
  <si>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</si>
  <si>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</si>
  <si>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</si>
  <si>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</si>
  <si>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</si>
  <si>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</si>
  <si>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</si>
  <si>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</si>
  <si>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</si>
  <si>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</si>
  <si>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</si>
  <si>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</si>
  <si>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</si>
  <si>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</si>
  <si>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</si>
  <si>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</si>
  <si>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</si>
  <si>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</si>
  <si>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</si>
  <si>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</si>
  <si>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</si>
  <si>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</si>
  <si>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</si>
  <si>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</si>
  <si>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</si>
  <si>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</si>
  <si>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</si>
  <si>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</si>
  <si>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</si>
  <si>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</si>
  <si>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</si>
  <si>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</si>
  <si>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</si>
  <si>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</si>
  <si>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</si>
  <si>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</si>
  <si>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</si>
  <si>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</si>
  <si>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</si>
  <si>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</si>
  <si>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</si>
  <si>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</si>
  <si>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</si>
  <si>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</si>
  <si>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</si>
  <si>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</si>
  <si>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</si>
  <si>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</si>
  <si>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</si>
  <si>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</si>
  <si>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</si>
  <si>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</si>
  <si>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</si>
  <si>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</si>
  <si>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</si>
  <si>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</si>
  <si>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</si>
  <si>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</si>
  <si>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</si>
  <si>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</si>
  <si>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</si>
  <si>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</si>
  <si>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</si>
  <si>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</si>
  <si>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</si>
  <si>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</si>
  <si>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</si>
  <si>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</si>
  <si>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</si>
  <si>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</si>
  <si>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</si>
  <si>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</si>
  <si>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</si>
  <si>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</si>
  <si>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</si>
  <si>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</si>
  <si>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</si>
  <si>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</si>
  <si>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</si>
  <si>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</si>
  <si>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</si>
  <si>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</si>
  <si>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</si>
  <si>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</si>
  <si>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</si>
  <si>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</si>
  <si>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</si>
  <si>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</si>
  <si>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</si>
  <si>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</si>
  <si>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</si>
  <si>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</si>
  <si>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</si>
  <si>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</si>
  <si>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</si>
  <si>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</si>
  <si>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</si>
  <si>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</si>
  <si>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</si>
  <si>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</si>
  <si>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</si>
  <si>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</si>
  <si>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</si>
  <si>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</si>
  <si>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</si>
  <si>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</si>
  <si>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</si>
  <si>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</si>
  <si>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</si>
  <si>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</si>
  <si>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</si>
  <si>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</si>
  <si>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</si>
  <si>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</si>
  <si>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</si>
  <si>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</si>
  <si>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</si>
  <si>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</si>
  <si>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</si>
  <si>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</si>
  <si>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</si>
  <si>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</si>
  <si>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</si>
  <si>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</si>
  <si>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</si>
  <si>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</si>
  <si>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</si>
  <si>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</si>
  <si>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</si>
  <si>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</si>
  <si>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</si>
  <si>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</si>
  <si>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</si>
  <si>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</si>
  <si>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</si>
  <si>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</si>
  <si>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</si>
  <si>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</si>
  <si>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</si>
  <si>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</si>
  <si>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</si>
  <si>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</si>
  <si>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</si>
  <si>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</si>
  <si>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</si>
  <si>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</si>
  <si>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</si>
  <si>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</si>
  <si>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</si>
  <si>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</si>
  <si>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</si>
  <si>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</si>
  <si>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</si>
  <si>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</si>
  <si>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</si>
  <si>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</si>
  <si>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</si>
  <si>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</si>
  <si>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</si>
  <si>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</si>
  <si>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</si>
  <si>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</si>
  <si>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</si>
  <si>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</si>
  <si>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</si>
  <si>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</si>
  <si>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</si>
  <si>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</si>
  <si>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</si>
  <si>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</si>
  <si>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</si>
  <si>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</si>
  <si>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</si>
  <si>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</si>
  <si>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</si>
  <si>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</si>
  <si>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</si>
  <si>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</si>
  <si>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</si>
  <si>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</si>
  <si>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</si>
  <si>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</si>
  <si>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</si>
  <si>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</si>
  <si>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</si>
  <si>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</si>
  <si>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</si>
  <si>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</si>
  <si>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</si>
  <si>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</si>
  <si>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</si>
  <si>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</si>
  <si>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</si>
  <si>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</si>
  <si>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</si>
  <si>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</si>
  <si>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</si>
  <si>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</si>
  <si>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</si>
  <si>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</si>
  <si>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</si>
  <si>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</si>
  <si>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</si>
  <si>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</si>
  <si>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</si>
  <si>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</si>
  <si>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</si>
  <si>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</si>
  <si>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</si>
  <si>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</si>
  <si>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</si>
  <si>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</si>
  <si>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</si>
  <si>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</si>
  <si>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</si>
  <si>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</si>
  <si>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</si>
  <si>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</si>
  <si>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</si>
  <si>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</si>
  <si>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</si>
  <si>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</si>
  <si>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</si>
  <si>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</si>
  <si>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</si>
  <si>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</si>
  <si>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</si>
  <si>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</si>
  <si>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</si>
  <si>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</si>
  <si>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</si>
  <si>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</si>
  <si>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</si>
  <si>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</si>
  <si>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</si>
  <si>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</si>
  <si>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</si>
  <si>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</si>
  <si>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</si>
  <si>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</si>
  <si>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</si>
  <si>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</si>
  <si>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</si>
  <si>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</si>
  <si>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</si>
  <si>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</si>
  <si>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</si>
  <si>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</si>
  <si>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</si>
  <si>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</si>
  <si>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</si>
  <si>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</si>
  <si>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</si>
  <si>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</si>
  <si>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</si>
  <si>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</si>
  <si>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</si>
  <si>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</si>
  <si>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</si>
  <si>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</si>
  <si>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</si>
  <si>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</si>
  <si>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</si>
  <si>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</si>
  <si>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</si>
  <si>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</si>
  <si>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</si>
  <si>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</si>
  <si>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</si>
  <si>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</si>
  <si>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</si>
  <si>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</si>
  <si>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</si>
  <si>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</si>
  <si>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</si>
  <si>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</si>
  <si>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</si>
  <si>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</si>
  <si>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</si>
  <si>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</si>
  <si>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</si>
  <si>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</si>
  <si>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</si>
  <si>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</si>
  <si>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</si>
  <si>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</si>
  <si>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</si>
  <si>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</si>
  <si>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</si>
  <si>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</si>
  <si>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</si>
  <si>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</si>
  <si>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</si>
  <si>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</si>
  <si>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</si>
  <si>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</si>
  <si>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</si>
  <si>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</si>
  <si>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</si>
  <si>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</si>
  <si>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</si>
  <si>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</si>
  <si>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</si>
  <si>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</si>
  <si>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</si>
  <si>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</si>
  <si>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</si>
  <si>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</si>
  <si>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</si>
  <si>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</si>
  <si>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</si>
  <si>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</si>
  <si>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</si>
  <si>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</si>
  <si>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</si>
  <si>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</si>
  <si>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</si>
  <si>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</si>
  <si>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</si>
  <si>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</si>
  <si>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</si>
  <si>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</si>
  <si>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</si>
  <si>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</si>
  <si>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</si>
  <si>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</si>
  <si>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</si>
  <si>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</si>
  <si>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</si>
  <si>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</si>
  <si>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</si>
  <si>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</si>
  <si>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</si>
  <si>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</si>
  <si>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</si>
  <si>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</si>
  <si>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</si>
  <si>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</si>
  <si>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</si>
  <si>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</si>
  <si>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</si>
  <si>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</si>
  <si>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</si>
  <si>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</si>
  <si>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</si>
  <si>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</si>
  <si>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</si>
  <si>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</si>
  <si>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</si>
  <si>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</si>
  <si>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</si>
  <si>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</si>
  <si>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</si>
  <si>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</si>
  <si>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</si>
  <si>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</si>
  <si>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</si>
  <si>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</si>
  <si>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</si>
  <si>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</si>
  <si>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</si>
  <si>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</si>
  <si>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</si>
  <si>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</si>
  <si>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</si>
  <si>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</si>
  <si>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</si>
  <si>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</si>
  <si>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</si>
  <si>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</si>
  <si>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</si>
  <si>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</si>
  <si>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</si>
  <si>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</si>
  <si>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</si>
  <si>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</si>
  <si>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</si>
  <si>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</si>
  <si>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</si>
  <si>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</si>
  <si>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</si>
  <si>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</si>
  <si>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</si>
  <si>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</si>
  <si>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</si>
  <si>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</si>
  <si>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</si>
  <si>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</si>
  <si>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</si>
  <si>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</si>
  <si>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</si>
  <si>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</si>
  <si>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</si>
  <si>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</si>
  <si>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</si>
  <si>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</si>
  <si>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</si>
  <si>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</si>
  <si>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</si>
  <si>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</si>
  <si>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</si>
  <si>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</si>
  <si>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</si>
  <si>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</si>
  <si>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</si>
  <si>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</si>
  <si>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</si>
  <si>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</si>
  <si>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</si>
  <si>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</si>
  <si>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</si>
  <si>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</si>
  <si>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</si>
  <si>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</si>
  <si>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</si>
  <si>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</si>
  <si>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</si>
  <si>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</si>
  <si>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</si>
  <si>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</si>
  <si>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</si>
  <si>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</si>
  <si>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</si>
  <si>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</si>
  <si>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</si>
  <si>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</si>
  <si>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</si>
  <si>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</si>
  <si>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</si>
  <si>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</si>
  <si>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</si>
  <si>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</si>
  <si>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</si>
  <si>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</si>
  <si>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</si>
  <si>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</si>
  <si>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</si>
  <si>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</si>
  <si>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</si>
  <si>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</si>
  <si>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</si>
  <si>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</si>
  <si>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</si>
  <si>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</si>
  <si>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</si>
  <si>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</si>
  <si>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</si>
  <si>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</si>
  <si>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</si>
  <si>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</si>
  <si>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</si>
  <si>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</si>
  <si>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</si>
  <si>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</si>
  <si>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</si>
  <si>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</si>
  <si>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</si>
  <si>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</si>
  <si>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</si>
  <si>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</si>
  <si>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</si>
  <si>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</si>
  <si>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</si>
  <si>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</si>
  <si>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</si>
  <si>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</si>
  <si>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</si>
  <si>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</si>
  <si>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</si>
  <si>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</si>
  <si>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</si>
  <si>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</si>
  <si>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</si>
  <si>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</si>
  <si>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</si>
  <si>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</si>
  <si>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</si>
  <si>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</si>
  <si>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</si>
  <si>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</si>
  <si>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</si>
  <si>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</si>
  <si>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</si>
  <si>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</si>
  <si>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</si>
  <si>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</si>
  <si>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</si>
  <si>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</si>
  <si>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</si>
  <si>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</si>
  <si>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</si>
  <si>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</si>
  <si>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</si>
  <si>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</si>
  <si>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</si>
  <si>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</si>
  <si>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</si>
  <si>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</si>
  <si>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</si>
  <si>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</si>
  <si>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</si>
  <si>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</si>
  <si>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</si>
  <si>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</si>
  <si>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</si>
  <si>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</si>
  <si>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</si>
  <si>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</si>
  <si>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</si>
  <si>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</si>
  <si>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</si>
  <si>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</si>
  <si>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</si>
  <si>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</si>
  <si>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</si>
  <si>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</si>
  <si>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</si>
  <si>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</si>
  <si>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</si>
  <si>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</si>
  <si>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</si>
  <si>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</si>
  <si>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</si>
  <si>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</si>
  <si>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</si>
  <si>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</si>
  <si>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</si>
  <si>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</si>
  <si>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</si>
  <si>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</si>
  <si>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</si>
  <si>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</si>
  <si>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</si>
  <si>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</si>
  <si>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</si>
  <si>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</si>
  <si>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</si>
  <si>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</si>
  <si>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</si>
  <si>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</si>
  <si>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</si>
  <si>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</si>
  <si>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</si>
  <si>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</si>
  <si>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</si>
  <si>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</si>
  <si>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</si>
  <si>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</si>
  <si>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</si>
  <si>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</si>
  <si>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</si>
  <si>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</si>
  <si>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</si>
  <si>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</si>
  <si>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</si>
  <si>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</si>
  <si>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</si>
  <si>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</si>
  <si>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</si>
  <si>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</si>
  <si>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</si>
  <si>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</si>
  <si>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</si>
  <si>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</si>
  <si>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</si>
  <si>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</si>
  <si>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</si>
  <si>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</si>
  <si>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</si>
  <si>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</si>
  <si>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</si>
  <si>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</si>
  <si>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</si>
  <si>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</si>
  <si>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</si>
  <si>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</si>
  <si>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</si>
  <si>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</si>
  <si>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</si>
  <si>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</si>
  <si>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</si>
  <si>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</si>
  <si>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</si>
  <si>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</si>
  <si>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</si>
  <si>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</si>
  <si>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</si>
  <si>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</si>
  <si>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</si>
  <si>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</si>
  <si>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</si>
  <si>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</si>
  <si>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</si>
  <si>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</si>
  <si>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</si>
  <si>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</si>
  <si>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</si>
  <si>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</si>
  <si>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</si>
  <si>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</si>
  <si>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</si>
  <si>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</si>
  <si>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</si>
  <si>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</si>
  <si>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</si>
  <si>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</si>
  <si>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</si>
  <si>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</si>
  <si>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</si>
  <si>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</si>
  <si>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</si>
  <si>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</si>
  <si>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</si>
  <si>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</si>
  <si>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</si>
  <si>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</si>
  <si>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</si>
  <si>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</si>
  <si>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</si>
  <si>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</si>
  <si>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</si>
  <si>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</si>
  <si>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</si>
  <si>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</si>
  <si>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</si>
  <si>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</si>
  <si>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</si>
  <si>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</si>
  <si>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</si>
  <si>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</si>
  <si>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</si>
  <si>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</si>
  <si>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</si>
  <si>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</si>
  <si>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</si>
  <si>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</si>
  <si>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</si>
  <si>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</si>
  <si>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</si>
  <si>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</si>
  <si>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</si>
  <si>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</si>
  <si>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</si>
  <si>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</si>
  <si>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</si>
  <si>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</si>
  <si>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</si>
  <si>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</si>
  <si>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</si>
  <si>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</si>
  <si>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</si>
  <si>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</si>
  <si>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</si>
  <si>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</si>
  <si>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</si>
  <si>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</si>
  <si>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</si>
  <si>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</si>
  <si>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</si>
  <si>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</si>
  <si>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</si>
  <si>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</si>
  <si>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</si>
  <si>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</si>
  <si>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</si>
  <si>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</si>
  <si>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</si>
  <si>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</si>
  <si>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</si>
  <si>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</si>
  <si>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</si>
  <si>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</si>
  <si>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</si>
  <si>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</si>
  <si>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</si>
  <si>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</si>
  <si>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</si>
  <si>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</si>
  <si>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</si>
  <si>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</si>
  <si>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</si>
  <si>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</si>
  <si>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</si>
  <si>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</si>
  <si>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</si>
  <si>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</si>
  <si>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</si>
  <si>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</si>
  <si>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</si>
  <si>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</si>
  <si>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</si>
  <si>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</si>
  <si>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</si>
  <si>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</si>
  <si>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</si>
  <si>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</si>
  <si>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</si>
  <si>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</si>
  <si>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</si>
  <si>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</si>
  <si>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</si>
  <si>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</si>
  <si>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</si>
  <si>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</si>
  <si>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</si>
  <si>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</si>
  <si>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</si>
  <si>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</si>
  <si>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</si>
  <si>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</si>
  <si>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</si>
  <si>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</si>
  <si>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</si>
  <si>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</si>
  <si>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</si>
  <si>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</si>
  <si>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</si>
  <si>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</si>
  <si>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</si>
  <si>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</si>
  <si>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</si>
  <si>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</si>
  <si>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</si>
  <si>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</si>
  <si>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</si>
  <si>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</si>
  <si>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</si>
  <si>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</si>
  <si>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</si>
  <si>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</si>
  <si>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</si>
  <si>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</si>
  <si>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</si>
  <si>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</si>
  <si>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</si>
  <si>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</si>
  <si>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</si>
  <si>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</si>
  <si>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</si>
  <si>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</si>
  <si>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</si>
  <si>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</si>
  <si>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</si>
  <si>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</si>
  <si>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</si>
  <si>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</si>
  <si>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</si>
  <si>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</si>
  <si>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</si>
  <si>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</si>
  <si>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</si>
  <si>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</si>
  <si>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</si>
  <si>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</si>
  <si>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</si>
  <si>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</si>
  <si>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</si>
  <si>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</si>
  <si>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</si>
  <si>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</si>
  <si>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</si>
  <si>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</si>
  <si>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</si>
  <si>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</si>
  <si>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</si>
  <si>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</si>
  <si>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</si>
  <si>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</si>
  <si>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</si>
  <si>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</si>
  <si>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</si>
  <si>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</si>
  <si>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</si>
  <si>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</si>
  <si>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</si>
  <si>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</si>
  <si>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</si>
  <si>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</si>
  <si>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</si>
  <si>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</si>
  <si>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</si>
  <si>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</si>
  <si>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</si>
  <si>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</si>
  <si>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</si>
  <si>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</si>
  <si>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</si>
  <si>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</si>
  <si>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</si>
  <si>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</si>
  <si>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</si>
  <si>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</si>
  <si>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</si>
  <si>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</si>
  <si>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</si>
  <si>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</si>
  <si>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</si>
  <si>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</si>
  <si>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</si>
  <si>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</si>
  <si>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</si>
  <si>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</si>
  <si>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</si>
  <si>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</si>
  <si>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</si>
  <si>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</si>
  <si>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</si>
  <si>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</si>
  <si>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</si>
  <si>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</si>
  <si>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</si>
  <si>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</si>
  <si>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</si>
  <si>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</si>
  <si>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</si>
  <si>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</si>
  <si>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</si>
  <si>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</si>
  <si>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</si>
  <si>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</si>
  <si>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</si>
  <si>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</si>
  <si>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</si>
  <si>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</si>
  <si>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</si>
  <si>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</si>
  <si>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</si>
  <si>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</si>
  <si>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</si>
  <si>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</si>
  <si>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</si>
  <si>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</si>
  <si>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</si>
  <si>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</si>
  <si>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</si>
  <si>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</si>
  <si>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</si>
  <si>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</si>
  <si>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</si>
  <si>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</si>
  <si>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</si>
  <si>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</si>
  <si>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</si>
  <si>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</si>
  <si>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</si>
  <si>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</si>
  <si>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</si>
  <si>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</si>
  <si>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</si>
  <si>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</si>
  <si>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</si>
  <si>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</si>
  <si>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</si>
  <si>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</si>
  <si>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</si>
  <si>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</si>
  <si>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</si>
  <si>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</si>
  <si>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</si>
  <si>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</si>
  <si>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</si>
  <si>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</si>
  <si>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</si>
  <si>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</si>
  <si>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</si>
  <si>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</si>
  <si>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</si>
  <si>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</si>
  <si>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</si>
  <si>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</si>
  <si>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</si>
  <si>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</si>
  <si>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</si>
  <si>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</si>
  <si>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</si>
  <si>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</si>
  <si>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</si>
  <si>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</si>
  <si>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</si>
  <si>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</si>
  <si>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</si>
  <si>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</si>
  <si>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</si>
  <si>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</si>
  <si>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</si>
  <si>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</si>
  <si>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</si>
  <si>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</si>
  <si>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</si>
  <si>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</si>
  <si>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</si>
  <si>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</si>
  <si>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</si>
  <si>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</si>
  <si>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</si>
  <si>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</si>
  <si>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</si>
  <si>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</si>
  <si>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</si>
  <si>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</si>
  <si>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</si>
  <si>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</si>
  <si>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</si>
  <si>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</si>
  <si>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</si>
  <si>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</si>
  <si>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</si>
  <si>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</si>
  <si>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</si>
  <si>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</si>
  <si>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</si>
  <si>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</si>
  <si>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</si>
  <si>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</si>
  <si>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</si>
  <si>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</si>
  <si>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</si>
  <si>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</si>
  <si>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</si>
  <si>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</si>
  <si>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</si>
  <si>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</si>
  <si>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</si>
  <si>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</si>
  <si>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</si>
  <si>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</si>
  <si>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</si>
  <si>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</si>
  <si>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</si>
  <si>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</si>
  <si>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</si>
  <si>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</si>
  <si>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</si>
  <si>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</si>
  <si>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</si>
  <si>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</si>
  <si>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</si>
  <si>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</si>
  <si>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</si>
  <si>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</si>
  <si>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</si>
  <si>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</si>
  <si>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</si>
  <si>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</si>
  <si>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</si>
  <si>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</si>
  <si>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</si>
  <si>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</si>
  <si>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</si>
  <si>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</si>
  <si>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</si>
  <si>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</si>
  <si>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</si>
  <si>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</si>
  <si>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</si>
  <si>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</si>
  <si>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</si>
  <si>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</si>
  <si>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</si>
  <si>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</si>
  <si>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</si>
  <si>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</si>
  <si>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</si>
  <si>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</si>
  <si>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</si>
  <si>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</si>
  <si>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</si>
  <si>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</si>
  <si>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</si>
  <si>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</si>
  <si>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</si>
  <si>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</si>
  <si>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</si>
  <si>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</si>
  <si>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</si>
  <si>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</si>
  <si>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</si>
  <si>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</si>
  <si>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</si>
  <si>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</si>
  <si>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</si>
  <si>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</si>
  <si>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</si>
  <si>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</si>
  <si>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</si>
  <si>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</si>
  <si>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</si>
  <si>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</si>
  <si>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</si>
  <si>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</si>
  <si>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</si>
  <si>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</si>
  <si>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</si>
  <si>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</si>
  <si>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</si>
  <si>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</si>
  <si>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</si>
  <si>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</si>
  <si>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</si>
  <si>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</si>
  <si>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</si>
  <si>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</si>
  <si>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</si>
  <si>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</si>
  <si>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</si>
  <si>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</si>
  <si>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</si>
  <si>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</si>
  <si>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</si>
  <si>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</si>
  <si>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</si>
  <si>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</si>
  <si>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</si>
  <si>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</si>
  <si>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</si>
  <si>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</si>
  <si>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</si>
  <si>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</si>
  <si>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</si>
  <si>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</si>
  <si>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</si>
  <si>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</si>
  <si>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</si>
  <si>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</si>
  <si>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</si>
  <si>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</si>
  <si>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</si>
  <si>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</si>
  <si>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</si>
  <si>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</si>
  <si>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</si>
  <si>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</si>
  <si>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</si>
  <si>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</si>
  <si>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</si>
  <si>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</si>
  <si>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</si>
  <si>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</si>
  <si>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</si>
  <si>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</si>
  <si>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</si>
  <si>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</si>
  <si>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</si>
  <si>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</si>
  <si>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</si>
  <si>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</si>
  <si>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</si>
  <si>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</si>
  <si>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</si>
  <si>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</si>
  <si>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</si>
  <si>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</si>
  <si>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</si>
  <si>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</si>
  <si>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</si>
  <si>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</si>
  <si>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</si>
  <si>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</si>
  <si>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</si>
  <si>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</si>
  <si>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</si>
  <si>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</si>
  <si>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</si>
  <si>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</si>
  <si>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</si>
  <si>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</si>
  <si>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</si>
  <si>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</si>
  <si>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</si>
  <si>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</si>
  <si>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</si>
  <si>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</si>
  <si>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</si>
  <si>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</si>
  <si>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</si>
  <si>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</si>
  <si>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</si>
  <si>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</si>
  <si>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</si>
  <si>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</si>
  <si>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</si>
  <si>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</si>
  <si>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</si>
  <si>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</si>
  <si>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</si>
  <si>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</si>
  <si>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</si>
  <si>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</si>
  <si>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</si>
  <si>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</si>
  <si>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</si>
  <si>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</si>
  <si>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</si>
  <si>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</si>
  <si>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</si>
  <si>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</si>
  <si>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</si>
  <si>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</si>
  <si>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</si>
  <si>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</si>
  <si>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</si>
  <si>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</si>
  <si>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</si>
  <si>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</si>
  <si>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</si>
  <si>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</si>
  <si>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</si>
  <si>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</si>
  <si>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</si>
  <si>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</si>
  <si>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</si>
  <si>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</si>
  <si>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</si>
  <si>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</si>
  <si>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</si>
  <si>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</si>
  <si>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</si>
  <si>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</si>
  <si>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</si>
  <si>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</si>
  <si>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</si>
  <si>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</si>
  <si>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</si>
  <si>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</si>
  <si>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</si>
  <si>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</si>
  <si>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</si>
  <si>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</si>
  <si>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</si>
  <si>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</si>
  <si>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</si>
  <si>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</si>
  <si>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</si>
  <si>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</si>
  <si>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</si>
  <si>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</si>
  <si>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</si>
  <si>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</si>
  <si>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</si>
  <si>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</si>
  <si>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</si>
  <si>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</si>
  <si>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</si>
  <si>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</si>
  <si>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</si>
  <si>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</si>
  <si>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</si>
  <si>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</si>
  <si>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</si>
  <si>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</si>
  <si>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</si>
  <si>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</si>
  <si>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</si>
  <si>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</si>
  <si>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</si>
  <si>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</si>
  <si>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</si>
  <si>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</si>
  <si>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</si>
  <si>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</si>
  <si>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</si>
  <si>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</si>
  <si>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</si>
  <si>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</si>
  <si>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</si>
  <si>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</si>
  <si>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</si>
  <si>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</si>
  <si>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</si>
  <si>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</si>
  <si>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</si>
  <si>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</si>
  <si>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</si>
  <si>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</si>
  <si>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</si>
  <si>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</si>
  <si>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</si>
  <si>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</si>
  <si>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</si>
  <si>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</si>
  <si>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</si>
  <si>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</si>
  <si>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</si>
  <si>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</si>
  <si>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</si>
  <si>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</si>
  <si>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</si>
  <si>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</si>
  <si>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</si>
  <si>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</si>
  <si>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</si>
  <si>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</si>
  <si>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</si>
  <si>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</si>
  <si>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</si>
  <si>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</si>
  <si>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</si>
  <si>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</si>
  <si>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</si>
  <si>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</si>
  <si>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</si>
  <si>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</si>
  <si>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</si>
  <si>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</si>
  <si>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</si>
  <si>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</si>
  <si>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</si>
  <si>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</si>
  <si>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</si>
  <si>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</si>
  <si>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</si>
  <si>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</si>
  <si>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</si>
  <si>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</si>
  <si>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</si>
  <si>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</si>
  <si>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</si>
  <si>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</si>
  <si>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</si>
  <si>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</si>
  <si>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</si>
  <si>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</si>
  <si>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</si>
  <si>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</si>
  <si>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</si>
  <si>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</si>
  <si>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</si>
  <si>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</si>
  <si>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</si>
  <si>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</si>
  <si>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</si>
  <si>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</si>
  <si>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</si>
  <si>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</si>
  <si>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</si>
  <si>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</si>
  <si>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</si>
  <si>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</si>
  <si>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</si>
  <si>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</si>
  <si>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</si>
  <si>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</si>
  <si>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</si>
  <si>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</si>
  <si>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</si>
  <si>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</si>
  <si>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</si>
  <si>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</si>
  <si>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</si>
  <si>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</si>
  <si>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</si>
  <si>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</si>
  <si>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</si>
  <si>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</si>
  <si>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</si>
  <si>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</si>
  <si>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</si>
  <si>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</si>
  <si>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</si>
  <si>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</si>
  <si>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</si>
  <si>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</si>
  <si>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</si>
  <si>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</si>
  <si>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</si>
  <si>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</si>
  <si>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</si>
  <si>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</si>
  <si>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</si>
  <si>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</si>
  <si>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</si>
  <si>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</si>
  <si>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</si>
  <si>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</si>
  <si>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</si>
  <si>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</si>
  <si>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</si>
  <si>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</si>
  <si>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</si>
  <si>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</si>
  <si>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</si>
  <si>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</si>
  <si>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</si>
  <si>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</si>
  <si>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</si>
  <si>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</si>
  <si>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</si>
  <si>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</si>
  <si>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</si>
  <si>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</si>
  <si>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</si>
  <si>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</si>
  <si>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</si>
  <si>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</si>
  <si>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</si>
  <si>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</si>
  <si>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</si>
  <si>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</si>
  <si>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</si>
  <si>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</si>
  <si>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</si>
  <si>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</si>
  <si>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</si>
  <si>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</si>
  <si>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</si>
  <si>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</si>
  <si>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</si>
  <si>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</si>
  <si>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</si>
  <si>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</si>
  <si>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</si>
  <si>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</si>
  <si>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</si>
  <si>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</si>
  <si>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</si>
  <si>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</si>
  <si>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</si>
  <si>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</si>
  <si>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</si>
  <si>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</si>
  <si>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</si>
  <si>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</si>
  <si>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</si>
  <si>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</si>
  <si>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</si>
  <si>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</si>
  <si>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</si>
  <si>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</si>
  <si>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</si>
  <si>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</si>
  <si>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</si>
  <si>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</si>
  <si>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</si>
  <si>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</si>
  <si>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</si>
  <si>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</si>
  <si>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</si>
  <si>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</si>
  <si>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</si>
  <si>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</si>
  <si>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</si>
  <si>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</si>
  <si>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</si>
  <si>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</si>
  <si>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</si>
  <si>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</si>
  <si>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</si>
  <si>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</si>
  <si>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</si>
  <si>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</si>
  <si>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</si>
  <si>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</si>
  <si>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</si>
  <si>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</si>
  <si>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</si>
  <si>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</si>
  <si>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</si>
  <si>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</si>
  <si>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</si>
  <si>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</si>
  <si>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</si>
  <si>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</si>
  <si>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</si>
  <si>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</si>
  <si>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</si>
  <si>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</si>
  <si>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</si>
  <si>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</si>
  <si>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</si>
  <si>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</si>
  <si>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</si>
  <si>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</si>
  <si>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</si>
  <si>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</si>
  <si>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</si>
  <si>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</si>
  <si>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</si>
  <si>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</si>
  <si>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</si>
  <si>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</si>
  <si>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</si>
  <si>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</si>
  <si>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</si>
  <si>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</si>
  <si>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</si>
  <si>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</si>
  <si>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</si>
  <si>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</si>
  <si>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</si>
  <si>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</si>
  <si>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</si>
  <si>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</si>
  <si>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</si>
  <si>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</si>
  <si>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</si>
  <si>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</si>
  <si>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</si>
  <si>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</si>
  <si>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</si>
  <si>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</si>
  <si>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</si>
  <si>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</si>
  <si>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</si>
  <si>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</si>
  <si>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</si>
  <si>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</si>
  <si>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</si>
  <si>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</si>
  <si>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</si>
  <si>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</si>
  <si>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</si>
  <si>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</si>
  <si>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</si>
  <si>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</si>
  <si>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</si>
  <si>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</si>
  <si>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</si>
  <si>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</si>
  <si>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</si>
  <si>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</si>
  <si>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</si>
  <si>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</si>
  <si>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</si>
  <si>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</si>
  <si>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</si>
  <si>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</si>
  <si>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</si>
  <si>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</si>
  <si>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</si>
  <si>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</si>
  <si>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</si>
  <si>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</si>
  <si>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</si>
  <si>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</si>
  <si>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</si>
  <si>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</si>
  <si>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</si>
  <si>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</si>
  <si>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</si>
  <si>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</si>
  <si>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</si>
  <si>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</si>
  <si>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</si>
  <si>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</si>
  <si>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</si>
  <si>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</si>
  <si>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</si>
  <si>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</si>
  <si>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</si>
  <si>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</si>
  <si>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</si>
  <si>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</si>
  <si>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</si>
  <si>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</si>
  <si>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</si>
  <si>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</si>
  <si>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</si>
  <si>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</si>
  <si>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</si>
  <si>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</si>
  <si>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</si>
  <si>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</si>
  <si>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</si>
  <si>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</si>
  <si>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</si>
  <si>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</si>
  <si>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</si>
  <si>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</si>
  <si>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</si>
  <si>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</si>
  <si>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</si>
  <si>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</si>
  <si>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</si>
  <si>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</si>
  <si>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</si>
  <si>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</si>
  <si>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</si>
  <si>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</si>
  <si>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</si>
  <si>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</si>
  <si>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</si>
  <si>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</si>
  <si>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</si>
  <si>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</si>
  <si>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</si>
  <si>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</si>
  <si>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</si>
  <si>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</si>
  <si>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</si>
  <si>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</si>
  <si>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</si>
  <si>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</si>
  <si>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</si>
  <si>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</si>
  <si>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</si>
  <si>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</si>
  <si>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</si>
  <si>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</si>
  <si>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</si>
  <si>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</si>
  <si>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</si>
  <si>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</si>
  <si>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</si>
  <si>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</si>
  <si>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</si>
  <si>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</si>
  <si>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</si>
  <si>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</si>
  <si>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</si>
  <si>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</si>
  <si>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</si>
  <si>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</si>
  <si>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</si>
  <si>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</si>
  <si>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</si>
  <si>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</si>
  <si>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</si>
  <si>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</si>
  <si>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</si>
  <si>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</si>
  <si>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</si>
  <si>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</si>
  <si>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</si>
  <si>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</si>
  <si>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</si>
  <si>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</si>
  <si>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</si>
  <si>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</si>
  <si>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</si>
  <si>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</si>
  <si>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</si>
  <si>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</si>
  <si>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</si>
  <si>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</si>
  <si>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</si>
  <si>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</si>
  <si>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</si>
  <si>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</si>
  <si>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</si>
  <si>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</si>
  <si>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</si>
  <si>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</si>
  <si>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</si>
  <si>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</si>
  <si>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</si>
  <si>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</si>
  <si>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</si>
  <si>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</si>
  <si>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</si>
  <si>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</si>
  <si>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</si>
  <si>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</si>
  <si>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</si>
  <si>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</si>
  <si>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</si>
  <si>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</si>
  <si>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</si>
  <si>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</si>
  <si>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</si>
  <si>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</si>
  <si>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</si>
  <si>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</si>
  <si>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</si>
  <si>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</si>
  <si>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</si>
  <si>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</si>
  <si>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</si>
  <si>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</si>
  <si>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</si>
  <si>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</si>
  <si>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</si>
  <si>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</si>
  <si>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</si>
  <si>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</si>
  <si>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</si>
  <si>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</si>
  <si>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</si>
  <si>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</si>
  <si>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</si>
  <si>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</si>
  <si>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</si>
  <si>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</si>
  <si>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</si>
  <si>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</si>
  <si>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</si>
  <si>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</si>
  <si>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</si>
  <si>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</si>
  <si>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</si>
  <si>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</si>
  <si>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</si>
  <si>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</si>
  <si>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</si>
  <si>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</si>
  <si>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</si>
  <si>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</si>
  <si>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</si>
  <si>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</si>
  <si>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</si>
  <si>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</si>
  <si>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</si>
  <si>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</si>
  <si>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</si>
  <si>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</si>
  <si>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</si>
  <si>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</si>
  <si>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</si>
  <si>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</si>
  <si>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</si>
  <si>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</si>
  <si>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</si>
  <si>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</si>
  <si>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</si>
  <si>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</si>
  <si>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</si>
  <si>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</si>
  <si>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</si>
  <si>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</si>
  <si>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</si>
  <si>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</si>
  <si>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</si>
  <si>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</si>
  <si>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</si>
  <si>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</si>
  <si>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</si>
  <si>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</si>
  <si>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</si>
  <si>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</si>
  <si>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</si>
  <si>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</si>
  <si>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</si>
  <si>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</si>
  <si>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</si>
  <si>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</si>
  <si>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</si>
  <si>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</si>
  <si>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</si>
  <si>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</si>
  <si>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</si>
  <si>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</si>
  <si>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</si>
  <si>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</si>
  <si>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</si>
  <si>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</si>
  <si>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</si>
  <si>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</si>
  <si>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</si>
  <si>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</si>
  <si>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</si>
  <si>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</si>
  <si>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</si>
  <si>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</si>
  <si>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</si>
  <si>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</si>
  <si>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</si>
  <si>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</si>
  <si>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</si>
  <si>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</si>
  <si>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</si>
  <si>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</si>
  <si>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</si>
  <si>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</si>
  <si>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</si>
  <si>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</si>
  <si>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</si>
  <si>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</si>
  <si>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</si>
  <si>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</si>
  <si>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</si>
  <si>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</si>
  <si>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</si>
  <si>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</si>
  <si>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</si>
  <si>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</si>
  <si>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</si>
  <si>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</si>
  <si>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</si>
  <si>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</si>
  <si>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</si>
  <si>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</si>
  <si>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</si>
  <si>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</si>
  <si>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</si>
  <si>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</si>
  <si>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</si>
  <si>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</si>
  <si>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</si>
  <si>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</si>
  <si>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</si>
  <si>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</si>
  <si>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</si>
  <si>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</si>
  <si>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</si>
  <si>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</si>
  <si>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</si>
  <si>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</si>
  <si>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</si>
  <si>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</si>
  <si>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</si>
  <si>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</si>
  <si>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</si>
  <si>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</si>
  <si>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</si>
  <si>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</si>
  <si>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</si>
  <si>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</si>
  <si>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</si>
  <si>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</si>
  <si>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</si>
  <si>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</si>
  <si>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</si>
  <si>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</si>
  <si>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</si>
  <si>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</si>
  <si>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</si>
  <si>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</si>
  <si>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</si>
  <si>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</si>
  <si>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</si>
  <si>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</si>
  <si>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</si>
  <si>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</si>
  <si>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</si>
  <si>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</si>
  <si>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</si>
  <si>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</si>
  <si>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</si>
  <si>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</si>
  <si>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</si>
  <si>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</si>
  <si>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</si>
  <si>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</si>
  <si>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</si>
  <si>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</si>
  <si>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</si>
  <si>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</si>
  <si>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</si>
  <si>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</si>
  <si>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</si>
  <si>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</si>
  <si>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</si>
  <si>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</si>
  <si>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</si>
  <si>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</si>
  <si>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</si>
  <si>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</si>
  <si>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</si>
  <si>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</si>
  <si>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</si>
  <si>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</si>
  <si>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</si>
  <si>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</si>
  <si>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</si>
  <si>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</si>
  <si>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</si>
  <si>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</si>
  <si>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</si>
  <si>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</si>
  <si>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</si>
  <si>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</si>
  <si>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</si>
  <si>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</si>
  <si>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</si>
  <si>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</si>
  <si>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</si>
  <si>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</si>
  <si>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</si>
  <si>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</si>
  <si>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</si>
  <si>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</si>
  <si>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</si>
  <si>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</si>
  <si>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</si>
  <si>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</si>
  <si>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</si>
  <si>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</si>
  <si>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</si>
  <si>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</si>
  <si>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</si>
  <si>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</si>
  <si>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</si>
  <si>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</si>
  <si>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</si>
  <si>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</si>
  <si>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</si>
  <si>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</si>
  <si>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</si>
  <si>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</si>
  <si>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</si>
  <si>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</si>
  <si>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</si>
  <si>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</si>
  <si>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</si>
  <si>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</si>
  <si>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</si>
  <si>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</si>
  <si>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</si>
  <si>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</si>
  <si>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</si>
  <si>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</si>
  <si>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</si>
  <si>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</si>
  <si>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</si>
  <si>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</si>
  <si>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</si>
  <si>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</si>
  <si>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</si>
  <si>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</si>
  <si>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</si>
  <si>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</si>
  <si>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</si>
  <si>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</si>
  <si>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</si>
  <si>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</si>
  <si>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</si>
  <si>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</si>
  <si>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</si>
  <si>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</si>
  <si>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</si>
  <si>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</si>
  <si>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</si>
  <si>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</si>
  <si>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</si>
  <si>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</si>
  <si>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</si>
  <si>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</si>
  <si>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</si>
  <si>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</si>
  <si>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</si>
  <si>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</si>
  <si>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</si>
  <si>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</si>
  <si>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</si>
  <si>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</si>
  <si>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</si>
  <si>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</si>
  <si>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</si>
  <si>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</si>
  <si>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</si>
  <si>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</si>
  <si>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</si>
  <si>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</si>
  <si>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</si>
  <si>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</si>
  <si>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</si>
  <si>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</si>
  <si>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</si>
  <si>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</si>
  <si>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</si>
  <si>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</si>
  <si>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</si>
  <si>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</si>
  <si>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</si>
  <si>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</si>
  <si>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</si>
  <si>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</si>
  <si>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</si>
  <si>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</si>
  <si>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</si>
  <si>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</si>
  <si>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</si>
  <si>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</si>
  <si>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</si>
  <si>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</si>
  <si>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</si>
  <si>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</si>
  <si>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</si>
  <si>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</si>
  <si>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</si>
  <si>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</si>
  <si>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</si>
  <si>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</si>
  <si>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</si>
  <si>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</si>
  <si>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</si>
  <si>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</si>
  <si>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</si>
  <si>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</si>
  <si>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</si>
  <si>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</si>
  <si>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</si>
  <si>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</si>
  <si>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</si>
  <si>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</si>
  <si>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</si>
  <si>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</si>
  <si>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</si>
  <si>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</si>
  <si>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</si>
  <si>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</si>
  <si>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</si>
  <si>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</si>
  <si>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</si>
  <si>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</si>
  <si>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</si>
  <si>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</si>
  <si>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</si>
  <si>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</si>
  <si>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</si>
  <si>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</si>
  <si>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</si>
  <si>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</si>
  <si>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</si>
  <si>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</si>
  <si>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</si>
  <si>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</si>
  <si>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</si>
  <si>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</si>
  <si>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</si>
  <si>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</si>
  <si>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</si>
  <si>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</si>
  <si>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</si>
  <si>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</si>
  <si>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</si>
  <si>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</si>
  <si>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</si>
  <si>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</si>
  <si>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</si>
  <si>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</si>
  <si>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</si>
  <si>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</si>
  <si>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</si>
  <si>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</si>
  <si>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</si>
  <si>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</si>
  <si>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</si>
  <si>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</si>
  <si>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</si>
  <si>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</si>
  <si>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</si>
  <si>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</si>
  <si>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</si>
  <si>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</si>
  <si>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</si>
  <si>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</si>
  <si>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</si>
  <si>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</si>
  <si>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</si>
  <si>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</si>
  <si>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</si>
  <si>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</si>
  <si>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</si>
  <si>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</si>
  <si>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</si>
  <si>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</si>
  <si>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</si>
  <si>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</si>
  <si>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</si>
  <si>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</si>
  <si>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</si>
  <si>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</si>
  <si>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</si>
  <si>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</si>
  <si>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</si>
  <si>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</si>
  <si>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</si>
  <si>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</si>
  <si>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</si>
  <si>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</si>
  <si>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</si>
  <si>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</si>
  <si>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</si>
  <si>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</si>
  <si>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</si>
  <si>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</si>
  <si>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</si>
  <si>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</si>
  <si>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</si>
  <si>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</si>
  <si>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</si>
  <si>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</si>
  <si>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</si>
  <si>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</si>
  <si>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</si>
  <si>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</si>
  <si>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</si>
  <si>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</si>
  <si>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</si>
  <si>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</si>
  <si>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</si>
  <si>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</si>
  <si>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</si>
  <si>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</si>
  <si>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</si>
  <si>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</si>
  <si>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</si>
  <si>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</si>
  <si>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</si>
  <si>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</si>
  <si>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</si>
  <si>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</si>
  <si>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</si>
  <si>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</si>
  <si>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</si>
  <si>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</si>
  <si>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</si>
  <si>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</si>
  <si>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</si>
  <si>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</si>
  <si>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</si>
  <si>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</si>
  <si>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</si>
  <si>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</si>
  <si>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</si>
  <si>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</si>
  <si>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</si>
  <si>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</si>
  <si>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</si>
  <si>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</si>
  <si>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</si>
  <si>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</si>
  <si>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</si>
  <si>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</si>
  <si>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</si>
  <si>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</si>
  <si>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</si>
  <si>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</si>
  <si>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</si>
  <si>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</si>
  <si>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</si>
  <si>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</si>
  <si>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</si>
  <si>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</si>
  <si>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</si>
  <si>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</si>
  <si>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</si>
  <si>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</si>
  <si>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</si>
  <si>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</si>
  <si>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</si>
  <si>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</si>
  <si>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</si>
  <si>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</si>
  <si>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</si>
  <si>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</si>
  <si>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</si>
  <si>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</si>
  <si>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</si>
  <si>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</si>
  <si>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</si>
  <si>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</si>
  <si>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</si>
  <si>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</si>
  <si>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</si>
  <si>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</si>
  <si>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</si>
  <si>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</si>
  <si>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</si>
  <si>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</si>
  <si>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</si>
  <si>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</si>
  <si>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</si>
  <si>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</si>
  <si>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</si>
  <si>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</si>
  <si>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</si>
  <si>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</si>
  <si>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</si>
  <si>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</si>
  <si>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</si>
  <si>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</si>
  <si>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</si>
  <si>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</si>
  <si>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</si>
  <si>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</si>
  <si>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</si>
  <si>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</si>
  <si>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</si>
  <si>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</si>
  <si>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</si>
  <si>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</si>
  <si>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</si>
  <si>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</si>
  <si>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</si>
  <si>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</si>
  <si>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</si>
  <si>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</si>
  <si>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</si>
  <si>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</si>
  <si>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</si>
  <si>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</si>
  <si>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</si>
  <si>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</si>
  <si>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</si>
  <si>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</si>
  <si>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</si>
  <si>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</si>
  <si>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</si>
  <si>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</si>
  <si>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</si>
  <si>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</si>
  <si>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</si>
  <si>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</si>
  <si>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</si>
  <si>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</si>
  <si>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</si>
  <si>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</si>
  <si>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</si>
  <si>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</si>
  <si>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</si>
  <si>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</si>
  <si>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</si>
  <si>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</si>
  <si>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</si>
  <si>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</si>
  <si>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</si>
  <si>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</si>
  <si>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</si>
  <si>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</si>
  <si>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</si>
  <si>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</si>
  <si>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</si>
  <si>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</si>
  <si>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</si>
  <si>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</si>
  <si>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</si>
  <si>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</si>
  <si>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</si>
  <si>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</si>
  <si>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</si>
  <si>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</si>
  <si>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</si>
  <si>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</si>
  <si>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</si>
  <si>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</si>
  <si>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</si>
  <si>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</si>
  <si>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</si>
  <si>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</si>
  <si>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</si>
  <si>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</si>
  <si>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</si>
  <si>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</si>
  <si>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</si>
  <si>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</si>
  <si>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</si>
  <si>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</si>
  <si>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</si>
  <si>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</si>
  <si>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</si>
  <si>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</si>
  <si>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</si>
  <si>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</si>
  <si>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</si>
  <si>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</si>
  <si>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</si>
  <si>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</si>
  <si>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</si>
  <si>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</si>
  <si>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</si>
  <si>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</si>
  <si>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</si>
  <si>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</si>
  <si>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</si>
  <si>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</si>
  <si>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</si>
  <si>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</si>
  <si>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</si>
  <si>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</si>
  <si>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</si>
  <si>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</si>
  <si>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</si>
  <si>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</si>
  <si>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</si>
  <si>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</si>
  <si>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</si>
  <si>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</si>
  <si>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</si>
  <si>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</si>
  <si>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</si>
  <si>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</si>
  <si>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</si>
  <si>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</si>
  <si>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</si>
  <si>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</si>
  <si>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</si>
  <si>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</si>
  <si>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</si>
  <si>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</si>
  <si>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</si>
  <si>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</si>
  <si>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</si>
  <si>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</si>
  <si>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</si>
  <si>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</si>
  <si>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</si>
  <si>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</si>
  <si>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</si>
  <si>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</si>
  <si>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</si>
  <si>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</si>
  <si>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</si>
  <si>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</si>
  <si>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</si>
  <si>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</si>
  <si>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</si>
  <si>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</si>
  <si>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</si>
  <si>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</si>
  <si>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</si>
  <si>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</si>
  <si>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</si>
  <si>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</si>
  <si>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</si>
  <si>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</si>
  <si>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</si>
  <si>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</si>
  <si>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</si>
  <si>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</si>
  <si>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</si>
  <si>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</si>
  <si>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</si>
  <si>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</si>
  <si>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</si>
  <si>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</si>
  <si>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</si>
  <si>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</si>
  <si>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</si>
  <si>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</si>
  <si>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</si>
  <si>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</si>
  <si>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</si>
  <si>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</si>
  <si>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</si>
  <si>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</si>
  <si>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</si>
  <si>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</si>
  <si>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</si>
  <si>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</si>
  <si>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</si>
  <si>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</si>
  <si>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</si>
  <si>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</si>
  <si>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</si>
  <si>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</si>
  <si>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</si>
  <si>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</si>
  <si>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</si>
  <si>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</si>
  <si>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</si>
  <si>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</si>
  <si>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</si>
  <si>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</si>
  <si>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</si>
  <si>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</si>
  <si>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</si>
  <si>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</si>
  <si>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</si>
  <si>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</si>
  <si>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</si>
  <si>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</si>
  <si>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</si>
  <si>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</si>
  <si>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</si>
  <si>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</si>
  <si>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</si>
  <si>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</si>
  <si>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</si>
  <si>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</si>
  <si>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</si>
  <si>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</si>
  <si>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</si>
  <si>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</si>
  <si>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</si>
  <si>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</si>
  <si>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</si>
  <si>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</si>
  <si>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</si>
  <si>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</si>
  <si>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</si>
  <si>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</si>
  <si>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</si>
  <si>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</si>
  <si>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</si>
  <si>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</si>
  <si>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</si>
  <si>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</si>
  <si>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</si>
  <si>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</si>
  <si>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</si>
  <si>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</si>
  <si>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</si>
  <si>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</si>
  <si>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</si>
  <si>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</si>
  <si>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</si>
  <si>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</si>
  <si>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</si>
  <si>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</si>
  <si>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</si>
  <si>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</si>
  <si>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</si>
  <si>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</si>
  <si>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</si>
  <si>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</si>
  <si>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</si>
  <si>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</si>
  <si>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</si>
  <si>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</si>
  <si>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</si>
  <si>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</si>
  <si>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</si>
  <si>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</si>
  <si>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</si>
  <si>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</si>
  <si>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</si>
  <si>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</si>
  <si>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</si>
  <si>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</si>
  <si>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</si>
  <si>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</si>
  <si>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</si>
  <si>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</si>
  <si>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</si>
  <si>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</si>
  <si>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</si>
  <si>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</si>
  <si>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</si>
  <si>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</si>
  <si>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</si>
  <si>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</si>
  <si>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</si>
  <si>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</si>
  <si>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</si>
  <si>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</si>
  <si>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</si>
  <si>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</si>
  <si>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</si>
  <si>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</si>
  <si>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</si>
  <si>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</si>
  <si>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</si>
  <si>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</si>
  <si>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</si>
  <si>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</si>
  <si>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</si>
  <si>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</si>
  <si>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</si>
  <si>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</si>
  <si>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</si>
  <si>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</si>
  <si>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</si>
  <si>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</si>
  <si>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</si>
  <si>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</si>
  <si>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</si>
  <si>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</si>
  <si>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</si>
  <si>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</si>
  <si>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</si>
  <si>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</si>
  <si>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</si>
  <si>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</si>
  <si>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</si>
  <si>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</si>
  <si>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</si>
  <si>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</si>
  <si>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</si>
  <si>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</si>
  <si>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</si>
  <si>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</si>
  <si>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</si>
  <si>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</si>
  <si>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</si>
  <si>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</si>
  <si>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</si>
  <si>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</si>
  <si>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</si>
  <si>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</si>
  <si>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</si>
  <si>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</si>
  <si>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</si>
  <si>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</si>
  <si>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</si>
  <si>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</si>
  <si>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</si>
  <si>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</si>
  <si>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</si>
  <si>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</si>
  <si>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</si>
  <si>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</si>
  <si>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</si>
  <si>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</si>
  <si>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</si>
  <si>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</si>
  <si>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</si>
  <si>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</si>
  <si>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</si>
  <si>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</si>
  <si>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</si>
  <si>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</si>
  <si>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</si>
  <si>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</si>
  <si>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</si>
  <si>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</si>
  <si>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</si>
  <si>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</si>
  <si>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</si>
  <si>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</si>
  <si>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</si>
  <si>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</si>
  <si>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</si>
  <si>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</si>
  <si>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</si>
  <si>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</si>
  <si>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</si>
  <si>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</si>
  <si>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</si>
  <si>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</si>
  <si>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</si>
  <si>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</si>
  <si>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</si>
  <si>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</si>
  <si>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</si>
  <si>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</si>
  <si>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</si>
  <si>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</si>
  <si>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</si>
  <si>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</si>
  <si>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</si>
  <si>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</si>
  <si>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</si>
  <si>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</si>
  <si>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</si>
  <si>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</si>
  <si>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</si>
  <si>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</si>
  <si>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</si>
  <si>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</si>
  <si>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</si>
  <si>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</si>
  <si>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</si>
  <si>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</si>
  <si>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</si>
  <si>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</si>
  <si>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</si>
  <si>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</si>
  <si>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</si>
  <si>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</si>
  <si>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</si>
  <si>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</si>
  <si>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</si>
  <si>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</si>
  <si>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</si>
  <si>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</si>
  <si>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</si>
  <si>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</si>
  <si>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</si>
  <si>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</si>
  <si>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</si>
  <si>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</si>
  <si>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</si>
  <si>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</si>
  <si>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</si>
  <si>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</si>
  <si>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</si>
  <si>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</si>
  <si>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</si>
  <si>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</si>
  <si>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</si>
  <si>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</si>
  <si>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</si>
  <si>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</si>
  <si>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</si>
  <si>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</si>
  <si>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</si>
  <si>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</si>
  <si>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</si>
  <si>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</si>
  <si>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</si>
  <si>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</si>
  <si>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</si>
  <si>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</si>
  <si>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</si>
  <si>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</si>
  <si>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</si>
  <si>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</si>
  <si>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</si>
  <si>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</si>
  <si>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</si>
  <si>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</si>
  <si>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</si>
  <si>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</si>
  <si>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</si>
  <si>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</si>
  <si>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</si>
  <si>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</si>
  <si>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</si>
  <si>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</si>
  <si>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</si>
  <si>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</si>
  <si>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</si>
  <si>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</si>
  <si>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</si>
  <si>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</si>
  <si>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</si>
  <si>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</si>
  <si>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</si>
  <si>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</si>
  <si>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</si>
  <si>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</si>
  <si>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</si>
  <si>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</si>
  <si>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</si>
  <si>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</si>
  <si>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</si>
  <si>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</si>
  <si>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</si>
  <si>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</si>
  <si>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</si>
  <si>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</si>
  <si>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</si>
  <si>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</si>
  <si>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</si>
  <si>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</si>
  <si>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</si>
  <si>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</si>
  <si>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</si>
  <si>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</si>
  <si>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</si>
  <si>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</si>
  <si>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</si>
  <si>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</si>
  <si>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</si>
  <si>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</si>
  <si>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</si>
  <si>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</si>
  <si>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</si>
  <si>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</si>
  <si>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</si>
  <si>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</si>
  <si>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</si>
  <si>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</si>
  <si>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</si>
  <si>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</si>
  <si>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</si>
  <si>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</si>
  <si>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</si>
  <si>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</si>
  <si>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</si>
  <si>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</si>
  <si>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</si>
  <si>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</si>
  <si>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</si>
  <si>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</si>
  <si>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</si>
  <si>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</si>
  <si>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</si>
  <si>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</si>
  <si>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</si>
  <si>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</si>
  <si>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</si>
  <si>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</si>
  <si>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</si>
  <si>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</si>
  <si>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</si>
  <si>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</si>
  <si>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</si>
  <si>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</si>
  <si>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</si>
  <si>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</si>
  <si>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</si>
  <si>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</si>
  <si>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</si>
  <si>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</si>
  <si>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</si>
  <si>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</si>
  <si>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</si>
  <si>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</si>
  <si>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</si>
  <si>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</si>
  <si>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</si>
  <si>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</si>
  <si>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</si>
  <si>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</si>
  <si>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</si>
  <si>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</si>
  <si>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</si>
  <si>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</si>
  <si>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</si>
  <si>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</si>
  <si>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</si>
  <si>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</si>
  <si>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</si>
  <si>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</si>
  <si>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</si>
  <si>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</si>
  <si>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</si>
  <si>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</si>
  <si>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</si>
  <si>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</si>
  <si>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</si>
  <si>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</si>
  <si>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</si>
  <si>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</si>
  <si>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</si>
  <si>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</si>
  <si>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</si>
  <si>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</si>
  <si>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</si>
  <si>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</si>
  <si>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</si>
  <si>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</si>
  <si>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</si>
  <si>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</si>
  <si>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</si>
  <si>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</si>
  <si>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</si>
  <si>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</si>
  <si>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</si>
  <si>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</si>
  <si>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</si>
  <si>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</si>
  <si>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</si>
  <si>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</si>
  <si>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</si>
  <si>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</si>
  <si>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</si>
  <si>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</si>
  <si>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</si>
  <si>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</si>
  <si>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</si>
  <si>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</si>
  <si>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</si>
  <si>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</si>
  <si>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</si>
  <si>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</si>
  <si>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</si>
  <si>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</si>
  <si>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</si>
  <si>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</si>
  <si>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</si>
  <si>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</si>
  <si>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</si>
  <si>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</si>
  <si>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</si>
  <si>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</si>
  <si>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</si>
  <si>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</si>
  <si>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</si>
  <si>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</si>
  <si>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</si>
  <si>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</si>
  <si>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</si>
  <si>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</si>
  <si>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</si>
  <si>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</si>
  <si>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</si>
  <si>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</si>
  <si>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</si>
  <si>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</si>
  <si>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</si>
  <si>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</si>
  <si>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</si>
  <si>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</si>
  <si>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</si>
  <si>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</si>
  <si>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</si>
  <si>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</si>
  <si>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</si>
  <si>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</si>
  <si>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</si>
  <si>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</si>
  <si>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</si>
  <si>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</si>
  <si>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</si>
  <si>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</si>
  <si>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</si>
  <si>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</si>
  <si>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</si>
  <si>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</si>
  <si>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</si>
  <si>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</si>
  <si>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</si>
  <si>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</si>
  <si>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</si>
  <si>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</si>
  <si>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</si>
  <si>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</si>
  <si>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</si>
  <si>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</si>
  <si>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</si>
  <si>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</si>
  <si>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</si>
  <si>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</si>
  <si>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</si>
  <si>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</si>
  <si>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</si>
  <si>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</si>
  <si>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</si>
  <si>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</si>
  <si>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</si>
  <si>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</si>
  <si>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</si>
  <si>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</si>
  <si>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</si>
  <si>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</si>
  <si>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</si>
  <si>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</si>
  <si>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</si>
  <si>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</si>
  <si>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</si>
  <si>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</si>
  <si>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</si>
  <si>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</si>
  <si>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</si>
  <si>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</si>
  <si>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</si>
  <si>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</si>
  <si>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</si>
  <si>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</si>
  <si>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</si>
  <si>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</si>
  <si>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</si>
  <si>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</si>
  <si>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</si>
  <si>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</si>
  <si>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</si>
  <si>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</si>
  <si>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</si>
  <si>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</si>
  <si>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</si>
  <si>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</si>
  <si>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</si>
  <si>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</si>
  <si>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</si>
  <si>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</si>
  <si>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</si>
  <si>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</si>
  <si>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</si>
  <si>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</si>
  <si>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</si>
  <si>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</si>
  <si>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</si>
  <si>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</si>
  <si>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</si>
  <si>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</si>
  <si>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</si>
  <si>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</si>
  <si>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</si>
  <si>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</si>
  <si>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</si>
  <si>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</si>
  <si>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</si>
  <si>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</si>
  <si>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</si>
  <si>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</si>
  <si>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</si>
  <si>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</si>
  <si>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</si>
  <si>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</si>
  <si>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</si>
  <si>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</si>
  <si>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</si>
  <si>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</si>
  <si>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</si>
  <si>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</si>
  <si>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</si>
  <si>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</si>
  <si>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</si>
  <si>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</si>
  <si>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</si>
  <si>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</si>
  <si>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</si>
  <si>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</si>
  <si>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</si>
  <si>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</si>
  <si>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</si>
  <si>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</si>
  <si>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</si>
  <si>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</si>
  <si>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</si>
  <si>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</si>
  <si>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</si>
  <si>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</si>
  <si>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</si>
  <si>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</si>
  <si>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</si>
  <si>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</si>
  <si>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</si>
  <si>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</si>
  <si>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</si>
  <si>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</si>
  <si>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</si>
  <si>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</si>
  <si>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</si>
  <si>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</si>
  <si>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</si>
  <si>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</si>
  <si>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</si>
  <si>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</si>
  <si>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</si>
  <si>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</si>
  <si>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</si>
  <si>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</si>
  <si>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</si>
  <si>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</si>
  <si>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</si>
  <si>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</si>
  <si>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</si>
  <si>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</si>
  <si>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</si>
  <si>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</si>
  <si>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</si>
  <si>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</si>
  <si>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</si>
  <si>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</si>
  <si>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</si>
  <si>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</si>
  <si>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</si>
  <si>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</si>
  <si>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</si>
  <si>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</si>
  <si>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</si>
  <si>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</si>
  <si>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</si>
  <si>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</si>
  <si>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</si>
  <si>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</si>
  <si>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</si>
  <si>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</si>
  <si>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</si>
  <si>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</si>
  <si>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</si>
  <si>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</si>
  <si>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</si>
  <si>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</si>
  <si>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</si>
  <si>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</si>
  <si>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</si>
  <si>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</si>
  <si>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</si>
  <si>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</si>
  <si>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</si>
  <si>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</si>
  <si>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</si>
  <si>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</si>
  <si>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</si>
  <si>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</si>
  <si>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</si>
  <si>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</si>
  <si>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</si>
  <si>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</si>
  <si>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</si>
  <si>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</si>
  <si>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</si>
  <si>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</si>
  <si>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</si>
  <si>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</si>
  <si>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</si>
  <si>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</si>
  <si>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</si>
  <si>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</si>
  <si>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</si>
  <si>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</si>
  <si>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</si>
  <si>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</si>
  <si>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</si>
  <si>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</si>
  <si>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</si>
  <si>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</si>
  <si>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</si>
  <si>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</si>
  <si>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</si>
  <si>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</si>
  <si>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</si>
  <si>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</si>
  <si>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</si>
  <si>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</si>
  <si>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</si>
  <si>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</si>
  <si>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</si>
  <si>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</si>
  <si>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</si>
  <si>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</si>
  <si>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</si>
  <si>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</si>
  <si>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</si>
  <si>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</si>
  <si>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</si>
  <si>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</si>
  <si>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</si>
  <si>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</si>
  <si>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</si>
  <si>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</si>
  <si>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</si>
  <si>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</si>
  <si>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</si>
  <si>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</si>
  <si>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</si>
  <si>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</si>
  <si>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</si>
  <si>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</si>
  <si>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</si>
  <si>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</si>
  <si>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</si>
  <si>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</si>
  <si>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</si>
  <si>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</si>
  <si>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</si>
  <si>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</si>
  <si>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</si>
  <si>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</si>
  <si>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</si>
  <si>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</si>
  <si>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</si>
  <si>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</si>
  <si>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</si>
  <si>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</si>
  <si>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</si>
  <si>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</si>
  <si>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</si>
  <si>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</si>
  <si>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</si>
  <si>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</si>
  <si>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</si>
  <si>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</si>
  <si>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</si>
  <si>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</si>
  <si>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</si>
  <si>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</si>
  <si>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</si>
  <si>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</si>
  <si>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</si>
  <si>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</si>
  <si>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</si>
  <si>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</si>
  <si>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</si>
  <si>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</si>
  <si>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</si>
  <si>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</si>
  <si>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</si>
  <si>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</si>
  <si>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</si>
  <si>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</si>
  <si>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</si>
  <si>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</si>
  <si>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</si>
  <si>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</si>
  <si>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</si>
  <si>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</si>
  <si>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</si>
  <si>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</si>
  <si>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</si>
  <si>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</si>
  <si>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</si>
  <si>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</si>
  <si>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</si>
  <si>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</si>
  <si>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</si>
  <si>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</si>
  <si>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</si>
  <si>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</si>
  <si>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</si>
  <si>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</si>
  <si>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</si>
  <si>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</si>
  <si>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</si>
  <si>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</si>
  <si>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</si>
  <si>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</si>
  <si>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</si>
  <si>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</si>
  <si>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</si>
  <si>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</si>
  <si>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</si>
  <si>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</si>
  <si>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</si>
  <si>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</si>
  <si>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</si>
  <si>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</si>
  <si>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</si>
  <si>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</si>
  <si>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</si>
  <si>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</si>
  <si>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</si>
  <si>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</si>
  <si>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</si>
  <si>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</si>
  <si>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</si>
  <si>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</si>
  <si>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</si>
  <si>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</si>
  <si>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</si>
  <si>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</si>
  <si>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</si>
  <si>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</si>
  <si>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</si>
  <si>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</si>
  <si>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</si>
  <si>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</si>
  <si>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</si>
  <si>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</si>
  <si>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</si>
  <si>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</si>
  <si>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</si>
  <si>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</si>
  <si>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</si>
  <si>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</si>
  <si>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</si>
  <si>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</si>
  <si>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</si>
  <si>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</si>
  <si>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</si>
  <si>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</si>
  <si>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</si>
  <si>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</si>
  <si>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</si>
  <si>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</si>
  <si>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</si>
  <si>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</si>
  <si>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</si>
  <si>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</si>
  <si>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</si>
  <si>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</si>
  <si>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</si>
  <si>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</si>
  <si>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</si>
  <si>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</si>
  <si>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</si>
  <si>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</si>
  <si>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</si>
  <si>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</si>
  <si>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</si>
  <si>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</si>
  <si>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</si>
  <si>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</si>
  <si>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</si>
  <si>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</si>
  <si>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</si>
  <si>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</si>
  <si>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</si>
  <si>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</si>
  <si>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</si>
  <si>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</si>
  <si>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</si>
  <si>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</si>
  <si>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</si>
  <si>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</si>
  <si>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</si>
  <si>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</si>
  <si>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</si>
  <si>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</si>
  <si>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</si>
  <si>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</si>
  <si>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</si>
  <si>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</si>
  <si>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</si>
  <si>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</si>
  <si>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</si>
  <si>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</si>
  <si>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</si>
  <si>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</si>
  <si>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</si>
  <si>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</si>
  <si>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</si>
  <si>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</si>
  <si>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</si>
  <si>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</si>
  <si>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</si>
  <si>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</si>
  <si>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</si>
  <si>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</si>
  <si>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</si>
  <si>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</si>
  <si>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</si>
  <si>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</si>
  <si>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</si>
  <si>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</si>
  <si>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</si>
  <si>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</si>
  <si>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</si>
  <si>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</si>
  <si>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</si>
  <si>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</si>
  <si>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</si>
  <si>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</si>
  <si>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</si>
  <si>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</si>
  <si>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</si>
  <si>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</si>
  <si>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</si>
  <si>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</si>
  <si>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</si>
  <si>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</si>
  <si>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</si>
  <si>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</si>
  <si>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</si>
  <si>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</si>
  <si>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</si>
  <si>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</si>
  <si>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</si>
  <si>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</si>
  <si>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</si>
  <si>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</si>
  <si>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</si>
  <si>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</si>
  <si>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</si>
  <si>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</si>
  <si>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</si>
  <si>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</si>
  <si>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</si>
  <si>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</si>
  <si>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</si>
  <si>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</si>
  <si>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</si>
  <si>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</si>
  <si>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</si>
  <si>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</si>
  <si>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</si>
  <si>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</si>
  <si>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</si>
  <si>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</si>
  <si>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</si>
  <si>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</si>
  <si>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</si>
  <si>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</si>
  <si>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</si>
  <si>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</si>
  <si>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</si>
  <si>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</si>
  <si>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</si>
  <si>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</si>
  <si>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</si>
  <si>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</si>
  <si>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</si>
  <si>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</si>
  <si>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</si>
  <si>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</si>
  <si>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</si>
  <si>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</si>
  <si>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</si>
  <si>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</si>
  <si>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</si>
  <si>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</si>
  <si>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</si>
  <si>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</si>
  <si>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</si>
  <si>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</si>
  <si>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</si>
  <si>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</si>
  <si>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</si>
  <si>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</si>
  <si>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</si>
  <si>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</si>
  <si>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</si>
  <si>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</si>
  <si>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</si>
  <si>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</si>
  <si>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</si>
  <si>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</si>
  <si>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</si>
  <si>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</si>
  <si>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</si>
  <si>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</si>
  <si>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</si>
  <si>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</si>
  <si>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</si>
  <si>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</si>
  <si>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</si>
  <si>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</si>
  <si>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</si>
  <si>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</si>
  <si>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</si>
  <si>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</si>
  <si>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</si>
  <si>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</si>
  <si>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</si>
  <si>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</si>
  <si>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</si>
  <si>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</si>
  <si>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</si>
  <si>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</si>
  <si>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</si>
  <si>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</si>
  <si>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</si>
  <si>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</si>
  <si>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</si>
  <si>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</si>
  <si>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</si>
  <si>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</si>
  <si>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</si>
  <si>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</si>
  <si>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</si>
  <si>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</si>
  <si>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</si>
  <si>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</si>
  <si>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</si>
  <si>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</si>
  <si>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</si>
  <si>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</si>
  <si>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</si>
  <si>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</si>
  <si>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</si>
  <si>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</si>
  <si>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</si>
  <si>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</si>
  <si>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</si>
  <si>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</si>
  <si>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</si>
  <si>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</si>
  <si>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</si>
  <si>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</si>
  <si>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</si>
  <si>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</si>
  <si>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</si>
  <si>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</si>
  <si>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</si>
  <si>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</si>
  <si>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</si>
  <si>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</si>
  <si>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</si>
  <si>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</si>
  <si>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</si>
  <si>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</si>
  <si>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</si>
  <si>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</si>
  <si>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</si>
  <si>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</si>
  <si>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</si>
  <si>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</si>
  <si>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</si>
  <si>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</si>
  <si>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</si>
  <si>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</si>
  <si>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</si>
  <si>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</si>
  <si>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</si>
  <si>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</si>
  <si>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</si>
  <si>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</si>
  <si>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</si>
  <si>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</si>
  <si>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</si>
  <si>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</si>
  <si>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</si>
  <si>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</si>
  <si>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</si>
  <si>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</si>
  <si>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</si>
  <si>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</si>
  <si>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</si>
  <si>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</si>
  <si>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</si>
  <si>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</si>
  <si>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</si>
  <si>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</si>
  <si>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</si>
  <si>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</si>
  <si>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</si>
  <si>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</si>
  <si>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</si>
  <si>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</si>
  <si>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</si>
  <si>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</si>
  <si>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</si>
  <si>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</si>
  <si>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</si>
  <si>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</si>
  <si>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</si>
  <si>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</si>
  <si>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</si>
  <si>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</si>
  <si>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</si>
  <si>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</si>
  <si>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</si>
  <si>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</si>
  <si>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</si>
  <si>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</si>
  <si>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</si>
  <si>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</si>
  <si>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</si>
  <si>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</si>
  <si>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</si>
  <si>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</si>
  <si>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</si>
  <si>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</si>
  <si>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</si>
  <si>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</si>
  <si>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</si>
  <si>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</si>
  <si>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</si>
  <si>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</si>
  <si>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</si>
  <si>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</si>
  <si>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</si>
  <si>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</si>
  <si>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</si>
  <si>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</si>
  <si>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</si>
  <si>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</si>
  <si>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</si>
  <si>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</si>
  <si>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</si>
  <si>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</si>
  <si>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</si>
  <si>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</si>
  <si>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</si>
  <si>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</si>
  <si>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</si>
  <si>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</si>
  <si>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</si>
  <si>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</si>
  <si>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</si>
  <si>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</si>
  <si>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</si>
  <si>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</si>
  <si>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</si>
  <si>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</si>
  <si>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</si>
  <si>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</si>
  <si>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</si>
  <si>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</si>
  <si>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</si>
  <si>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</si>
  <si>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</si>
  <si>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</si>
  <si>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</si>
  <si>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</si>
  <si>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</si>
  <si>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</si>
  <si>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</si>
  <si>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</si>
  <si>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</si>
  <si>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</si>
  <si>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</si>
  <si>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</si>
  <si>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</si>
  <si>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</si>
  <si>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</si>
  <si>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</si>
  <si>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</si>
  <si>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</si>
  <si>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</si>
  <si>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</si>
  <si>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</si>
  <si>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</si>
  <si>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</si>
  <si>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</si>
  <si>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</si>
  <si>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</si>
  <si>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</si>
  <si>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</si>
  <si>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</si>
  <si>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</si>
  <si>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</si>
  <si>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</si>
  <si>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</si>
  <si>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</si>
  <si>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</si>
  <si>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</si>
  <si>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</si>
  <si>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</si>
  <si>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</si>
  <si>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</si>
  <si>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</si>
  <si>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</si>
  <si>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</si>
  <si>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</si>
  <si>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</si>
  <si>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</si>
  <si>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</si>
  <si>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</si>
  <si>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</si>
  <si>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</si>
  <si>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</si>
  <si>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</si>
  <si>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</si>
  <si>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</si>
  <si>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</si>
  <si>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</si>
  <si>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</si>
  <si>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</si>
  <si>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</si>
  <si>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</si>
  <si>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</si>
  <si>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</si>
  <si>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</si>
  <si>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</si>
  <si>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</si>
  <si>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</si>
  <si>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</si>
  <si>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</si>
  <si>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</si>
  <si>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</si>
  <si>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</si>
  <si>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</si>
  <si>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</si>
  <si>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</si>
  <si>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</si>
  <si>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</si>
  <si>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</si>
  <si>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</si>
  <si>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</si>
  <si>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</si>
  <si>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</si>
  <si>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</si>
  <si>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</si>
  <si>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</si>
  <si>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</si>
  <si>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</si>
  <si>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</si>
  <si>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</si>
  <si>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</si>
  <si>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</si>
  <si>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</si>
  <si>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</si>
  <si>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</si>
  <si>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</si>
  <si>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</si>
  <si>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</si>
  <si>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</si>
  <si>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</si>
  <si>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</si>
  <si>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</si>
  <si>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</si>
  <si>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</si>
  <si>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</si>
  <si>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</si>
  <si>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</si>
  <si>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</si>
  <si>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</si>
  <si>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</si>
  <si>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</si>
  <si>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</si>
  <si>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</si>
  <si>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</si>
  <si>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</si>
  <si>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</si>
  <si>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</si>
  <si>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</si>
  <si>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</si>
  <si>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</si>
  <si>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</si>
  <si>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</si>
  <si>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</si>
  <si>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</si>
  <si>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</si>
  <si>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</si>
  <si>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</si>
  <si>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</si>
  <si>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</si>
  <si>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</si>
  <si>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</si>
  <si>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</si>
  <si>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</si>
  <si>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</si>
  <si>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</si>
  <si>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</si>
  <si>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</si>
  <si>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</si>
  <si>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</si>
  <si>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</si>
  <si>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</si>
  <si>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</si>
  <si>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</si>
  <si>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</si>
  <si>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</si>
  <si>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</si>
  <si>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</si>
  <si>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</si>
  <si>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</si>
  <si>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</si>
  <si>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</si>
  <si>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</si>
  <si>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</si>
  <si>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</si>
  <si>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</si>
  <si>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</si>
  <si>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</si>
  <si>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</si>
  <si>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</si>
  <si>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</si>
  <si>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</si>
  <si>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</si>
  <si>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</si>
  <si>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</si>
  <si>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</si>
  <si>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</si>
  <si>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</si>
  <si>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</si>
  <si>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</si>
  <si>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</si>
  <si>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</si>
  <si>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</si>
  <si>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</si>
  <si>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</si>
  <si>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</si>
  <si>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</si>
  <si>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</si>
  <si>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</si>
  <si>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</si>
  <si>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</si>
  <si>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</si>
  <si>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</si>
  <si>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</si>
  <si>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</si>
  <si>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</si>
  <si>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</si>
  <si>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</si>
  <si>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</si>
  <si>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</si>
  <si>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</si>
  <si>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</si>
  <si>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</si>
  <si>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</si>
  <si>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</si>
  <si>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</si>
  <si>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</si>
  <si>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</si>
  <si>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</si>
  <si>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</si>
  <si>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</si>
  <si>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</si>
  <si>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</si>
  <si>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</si>
  <si>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</si>
  <si>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</si>
  <si>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</si>
  <si>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</si>
  <si>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</si>
  <si>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</si>
  <si>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</si>
  <si>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</si>
  <si>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</si>
  <si>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</si>
  <si>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</si>
  <si>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</si>
  <si>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</si>
  <si>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</si>
  <si>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</si>
  <si>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</si>
  <si>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</si>
  <si>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</si>
  <si>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</si>
  <si>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</si>
  <si>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</si>
  <si>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</si>
  <si>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</si>
  <si>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</si>
  <si>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</si>
  <si>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</si>
  <si>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</si>
  <si>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</si>
  <si>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</si>
  <si>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</si>
  <si>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</si>
  <si>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</si>
  <si>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</si>
  <si>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</si>
  <si>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</si>
  <si>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</si>
  <si>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</si>
  <si>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</si>
  <si>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</si>
  <si>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</si>
  <si>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</si>
  <si>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</si>
  <si>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</si>
  <si>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</si>
  <si>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</si>
  <si>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</si>
  <si>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</si>
  <si>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</si>
  <si>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</si>
  <si>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</si>
  <si>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</si>
  <si>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</si>
  <si>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</si>
  <si>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</si>
  <si>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</si>
  <si>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</si>
  <si>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</si>
  <si>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</si>
  <si>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</si>
  <si>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</si>
  <si>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</si>
  <si>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</si>
  <si>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</si>
  <si>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</si>
  <si>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</si>
  <si>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</si>
  <si>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</si>
  <si>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</si>
  <si>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</si>
  <si>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</si>
  <si>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</si>
  <si>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</si>
  <si>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</si>
  <si>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</si>
  <si>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</si>
  <si>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</si>
  <si>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</si>
  <si>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</si>
  <si>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</si>
  <si>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</si>
  <si>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</si>
  <si>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</si>
  <si>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</si>
  <si>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</si>
  <si>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</si>
  <si>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</si>
  <si>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</si>
  <si>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</si>
  <si>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</si>
  <si>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</si>
  <si>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</si>
  <si>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</si>
  <si>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</si>
  <si>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</si>
  <si>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</si>
  <si>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</si>
  <si>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</si>
  <si>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</si>
  <si>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</si>
  <si>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</si>
  <si>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</si>
  <si>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</si>
  <si>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</si>
  <si>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</si>
  <si>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</si>
  <si>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</si>
  <si>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</si>
  <si>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</si>
  <si>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</si>
  <si>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</si>
  <si>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</si>
  <si>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</si>
  <si>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</si>
  <si>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</si>
  <si>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</si>
  <si>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</si>
  <si>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</si>
  <si>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</si>
  <si>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</si>
  <si>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</si>
  <si>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</si>
  <si>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</si>
  <si>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</si>
  <si>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</si>
  <si>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</si>
  <si>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</si>
  <si>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</si>
  <si>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</si>
  <si>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</si>
  <si>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</si>
  <si>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</si>
  <si>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</si>
  <si>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</si>
  <si>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</si>
  <si>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</si>
  <si>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</si>
  <si>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</si>
  <si>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</si>
  <si>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</si>
  <si>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</si>
  <si>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</si>
  <si>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</si>
  <si>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</si>
  <si>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</si>
  <si>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</si>
  <si>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</si>
  <si>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</si>
  <si>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</si>
  <si>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</si>
  <si>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</si>
  <si>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</si>
  <si>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</si>
  <si>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</si>
  <si>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</si>
  <si>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</si>
  <si>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</si>
  <si>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</si>
  <si>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</si>
  <si>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</si>
  <si>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</si>
  <si>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</si>
  <si>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</si>
  <si>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</si>
  <si>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</si>
  <si>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</si>
  <si>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</si>
  <si>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</si>
  <si>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</si>
  <si>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</si>
  <si>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</si>
  <si>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</si>
  <si>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</si>
  <si>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</si>
  <si>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</si>
  <si>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</si>
  <si>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</si>
  <si>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</si>
  <si>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</si>
  <si>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</si>
  <si>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</si>
  <si>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</si>
  <si>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</si>
  <si>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</si>
  <si>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</si>
  <si>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</si>
  <si>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</si>
  <si>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</si>
  <si>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</si>
  <si>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</si>
  <si>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</si>
  <si>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</si>
  <si>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</si>
  <si>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</si>
  <si>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</si>
  <si>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</si>
  <si>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</si>
  <si>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</si>
  <si>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</si>
  <si>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</si>
  <si>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</si>
  <si>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</si>
  <si>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</si>
  <si>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</si>
  <si>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</si>
  <si>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</si>
  <si>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</si>
  <si>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</si>
  <si>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</si>
  <si>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</si>
  <si>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</si>
  <si>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</si>
  <si>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</si>
  <si>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</si>
  <si>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</si>
  <si>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</si>
  <si>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</si>
  <si>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</si>
  <si>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</si>
  <si>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</si>
  <si>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</si>
  <si>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</si>
  <si>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</si>
  <si>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</si>
  <si>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</si>
  <si>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</si>
  <si>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</si>
  <si>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</si>
  <si>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</si>
  <si>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</si>
  <si>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</si>
  <si>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</si>
  <si>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</si>
  <si>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</si>
  <si>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</si>
  <si>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</si>
  <si>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</si>
  <si>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</si>
  <si>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</si>
  <si>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</si>
  <si>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</si>
  <si>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</si>
  <si>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</si>
  <si>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</si>
  <si>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</si>
  <si>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</si>
  <si>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</si>
  <si>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</si>
  <si>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</si>
  <si>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</si>
  <si>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</si>
  <si>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</si>
  <si>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</si>
  <si>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</si>
  <si>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</si>
  <si>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</si>
  <si>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</si>
  <si>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</si>
  <si>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</si>
  <si>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</si>
  <si>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</si>
  <si>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</si>
  <si>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</si>
  <si>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</si>
  <si>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</si>
  <si>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</si>
  <si>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</si>
  <si>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</si>
  <si>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</si>
  <si>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</si>
  <si>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</si>
  <si>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</si>
  <si>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</si>
  <si>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</si>
  <si>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</si>
  <si>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</si>
  <si>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</si>
  <si>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</si>
  <si>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</si>
  <si>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</si>
  <si>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</si>
  <si>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</si>
  <si>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</si>
  <si>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</si>
  <si>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</si>
  <si>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</si>
  <si>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</si>
  <si>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</si>
  <si>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</si>
  <si>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</si>
  <si>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</si>
  <si>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</si>
  <si>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</si>
  <si>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</si>
  <si>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</si>
  <si>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</si>
  <si>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</si>
  <si>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</si>
  <si>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</si>
  <si>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</si>
  <si>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</si>
  <si>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</si>
  <si>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</si>
  <si>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</si>
  <si>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</si>
  <si>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</si>
  <si>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</si>
  <si>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</si>
  <si>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</si>
  <si>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</si>
  <si>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</si>
  <si>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</si>
  <si>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</si>
  <si>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</si>
  <si>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</si>
  <si>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</si>
  <si>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</si>
  <si>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</si>
  <si>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</si>
  <si>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</si>
  <si>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</si>
  <si>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</si>
  <si>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</si>
  <si>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</si>
  <si>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</si>
  <si>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</si>
  <si>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</si>
  <si>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</si>
  <si>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</si>
  <si>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</si>
  <si>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</si>
  <si>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</si>
  <si>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</si>
  <si>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</si>
  <si>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</si>
  <si>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</si>
  <si>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</si>
  <si>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</si>
  <si>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</si>
  <si>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</si>
  <si>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</si>
  <si>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</si>
  <si>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</si>
  <si>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</si>
  <si>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</si>
  <si>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</si>
  <si>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</si>
  <si>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</si>
  <si>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</si>
  <si>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</si>
  <si>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</si>
  <si>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</si>
  <si>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</si>
  <si>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</si>
  <si>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</si>
  <si>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</si>
  <si>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</si>
  <si>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</si>
  <si>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</si>
  <si>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</si>
  <si>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</si>
  <si>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</si>
  <si>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</si>
  <si>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</si>
  <si>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</si>
  <si>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</si>
  <si>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</si>
  <si>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</si>
  <si>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</si>
  <si>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</si>
  <si>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</si>
  <si>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</si>
  <si>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</si>
  <si>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</si>
  <si>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</si>
  <si>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</si>
  <si>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</si>
  <si>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</si>
  <si>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</si>
  <si>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</si>
  <si>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</si>
  <si>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</si>
  <si>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</si>
  <si>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</si>
  <si>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</si>
  <si>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</si>
  <si>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</si>
  <si>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</si>
  <si>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</si>
  <si>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</si>
  <si>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</si>
  <si>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</si>
  <si>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</si>
  <si>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</si>
  <si>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</si>
  <si>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</si>
  <si>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</si>
  <si>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</si>
  <si>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</si>
  <si>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</si>
  <si>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</si>
  <si>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</si>
  <si>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</si>
  <si>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</si>
  <si>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</si>
  <si>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</si>
  <si>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</si>
  <si>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</si>
  <si>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</si>
  <si>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</si>
  <si>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</si>
  <si>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</si>
  <si>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</si>
  <si>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</si>
  <si>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</si>
  <si>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</si>
  <si>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</si>
  <si>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</si>
  <si>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</si>
  <si>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</si>
  <si>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</si>
  <si>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</si>
  <si>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</si>
  <si>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</si>
  <si>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</si>
  <si>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</si>
  <si>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</si>
  <si>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</si>
  <si>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</si>
  <si>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</si>
  <si>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</si>
  <si>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</si>
  <si>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</si>
  <si>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</si>
  <si>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</si>
  <si>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</si>
  <si>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</si>
  <si>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</si>
  <si>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</si>
  <si>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</si>
  <si>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</si>
  <si>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</si>
  <si>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</si>
  <si>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</si>
  <si>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</si>
  <si>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</si>
  <si>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</si>
  <si>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</si>
  <si>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</si>
  <si>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</si>
  <si>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</si>
  <si>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</si>
  <si>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</si>
  <si>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</si>
  <si>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</si>
  <si>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</si>
  <si>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</si>
  <si>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</si>
  <si>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</si>
  <si>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</si>
  <si>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</si>
  <si>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</si>
  <si>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</si>
  <si>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</si>
  <si>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</si>
  <si>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</si>
  <si>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</si>
  <si>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</si>
  <si>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</si>
  <si>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</si>
  <si>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</si>
  <si>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</si>
  <si>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</si>
  <si>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</si>
  <si>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</si>
  <si>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</si>
  <si>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</si>
  <si>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</si>
  <si>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</si>
  <si>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</si>
  <si>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</si>
  <si>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</si>
  <si>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</si>
  <si>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</si>
  <si>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</si>
  <si>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</si>
  <si>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</si>
  <si>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</si>
  <si>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</si>
  <si>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</si>
  <si>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</si>
  <si>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</si>
  <si>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</si>
  <si>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</si>
  <si>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</si>
  <si>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</si>
  <si>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</si>
  <si>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</si>
  <si>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</si>
  <si>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</si>
  <si>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</si>
  <si>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</si>
  <si>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</si>
  <si>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</si>
  <si>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</si>
  <si>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</si>
  <si>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</si>
  <si>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</si>
  <si>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</si>
  <si>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</si>
  <si>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</si>
  <si>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</si>
  <si>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</si>
  <si>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</si>
  <si>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</si>
  <si>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</si>
  <si>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</si>
  <si>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</si>
  <si>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</si>
  <si>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</si>
  <si>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</si>
  <si>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</si>
  <si>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</si>
  <si>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</si>
  <si>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</si>
  <si>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</si>
  <si>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</si>
  <si>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</si>
  <si>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</si>
  <si>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</si>
  <si>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</si>
  <si>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</si>
  <si>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</si>
  <si>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</si>
  <si>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</si>
  <si>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</si>
  <si>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</si>
  <si>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</si>
  <si>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</si>
  <si>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</si>
  <si>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</si>
  <si>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</si>
  <si>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</si>
  <si>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</si>
  <si>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</si>
  <si>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</si>
  <si>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</si>
  <si>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</si>
  <si>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</si>
  <si>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</si>
  <si>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</si>
  <si>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</si>
  <si>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</si>
  <si>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</si>
  <si>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</si>
  <si>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</si>
  <si>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</si>
  <si>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</si>
  <si>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</si>
  <si>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</si>
  <si>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</si>
  <si>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</si>
  <si>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</si>
  <si>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</si>
  <si>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</si>
  <si>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</si>
  <si>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</si>
  <si>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</si>
  <si>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</si>
  <si>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</si>
  <si>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</si>
  <si>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</si>
  <si>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</si>
  <si>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</si>
  <si>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</si>
  <si>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</si>
  <si>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</si>
  <si>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</si>
  <si>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</si>
  <si>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</si>
  <si>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</si>
  <si>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</si>
  <si>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</si>
  <si>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</si>
  <si>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</si>
  <si>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</si>
  <si>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</si>
  <si>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</si>
  <si>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</si>
  <si>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</si>
  <si>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</si>
  <si>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</si>
  <si>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</si>
  <si>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</si>
  <si>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</si>
  <si>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</si>
  <si>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</si>
  <si>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</si>
  <si>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</si>
  <si>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</si>
  <si>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</si>
  <si>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</si>
  <si>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</si>
  <si>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</si>
  <si>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</si>
  <si>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</si>
  <si>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</si>
  <si>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</si>
  <si>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</si>
  <si>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</si>
  <si>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</si>
  <si>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</si>
  <si>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</si>
  <si>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</si>
  <si>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</si>
  <si>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</si>
  <si>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</si>
  <si>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</si>
  <si>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</si>
  <si>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</si>
  <si>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</si>
  <si>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</si>
  <si>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</si>
  <si>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</si>
  <si>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</si>
  <si>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</si>
  <si>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</si>
  <si>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</si>
  <si>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</si>
  <si>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</si>
  <si>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</si>
  <si>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</si>
  <si>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</si>
  <si>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</si>
  <si>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</si>
  <si>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</si>
  <si>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</si>
  <si>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</si>
  <si>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</si>
  <si>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</si>
  <si>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</si>
  <si>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</si>
  <si>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</si>
  <si>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</si>
  <si>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</si>
  <si>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</si>
  <si>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</si>
  <si>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</si>
  <si>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</si>
  <si>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</si>
  <si>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</si>
  <si>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</si>
  <si>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</si>
  <si>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</si>
  <si>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</si>
  <si>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</si>
  <si>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</si>
  <si>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</si>
  <si>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</si>
  <si>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</si>
  <si>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</si>
  <si>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</si>
  <si>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</si>
  <si>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</si>
  <si>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</si>
  <si>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</si>
  <si>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</si>
  <si>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</si>
  <si>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</si>
  <si>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</si>
  <si>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</si>
  <si>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</si>
  <si>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</si>
  <si>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</si>
  <si>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</si>
  <si>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</si>
  <si>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</si>
  <si>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</si>
  <si>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</si>
  <si>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</si>
  <si>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</si>
  <si>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</si>
  <si>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</si>
  <si>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</si>
  <si>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</si>
  <si>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</si>
  <si>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</si>
  <si>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</si>
  <si>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</si>
  <si>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</si>
  <si>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</si>
  <si>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</si>
  <si>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</si>
  <si>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</si>
  <si>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</si>
  <si>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</si>
  <si>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</si>
  <si>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</si>
  <si>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</si>
  <si>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</si>
  <si>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</si>
  <si>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</si>
  <si>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</si>
  <si>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</si>
  <si>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</si>
  <si>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</si>
  <si>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</si>
  <si>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</si>
  <si>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</si>
  <si>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</si>
  <si>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</si>
  <si>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</si>
  <si>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</si>
  <si>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</si>
  <si>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</si>
  <si>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</si>
  <si>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</si>
  <si>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</si>
  <si>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</si>
  <si>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</si>
  <si>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</si>
  <si>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</si>
  <si>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</si>
  <si>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</si>
  <si>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</si>
  <si>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</si>
  <si>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</si>
  <si>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</si>
  <si>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</si>
  <si>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</si>
  <si>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</si>
  <si>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</si>
  <si>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</si>
  <si>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</si>
  <si>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</si>
  <si>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</si>
  <si>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</si>
  <si>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</si>
  <si>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</si>
  <si>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</si>
  <si>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</si>
  <si>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</si>
  <si>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</si>
  <si>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</si>
  <si>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</si>
  <si>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</si>
  <si>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</si>
  <si>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</si>
  <si>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</si>
  <si>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</si>
  <si>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</si>
  <si>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</si>
  <si>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</si>
  <si>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</si>
  <si>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</si>
  <si>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</si>
  <si>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</si>
  <si>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</si>
  <si>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</si>
  <si>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</si>
  <si>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</si>
  <si>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</si>
  <si>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</si>
  <si>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</si>
  <si>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</si>
  <si>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</si>
  <si>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</si>
  <si>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</si>
  <si>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</si>
  <si>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</si>
  <si>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</si>
  <si>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</si>
  <si>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</si>
  <si>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</si>
  <si>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</si>
  <si>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</si>
  <si>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</si>
  <si>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</si>
  <si>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</si>
  <si>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</si>
  <si>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</si>
  <si>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</si>
  <si>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</si>
  <si>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</si>
  <si>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</si>
  <si>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</si>
  <si>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</si>
  <si>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</si>
  <si>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</si>
  <si>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</si>
  <si>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</si>
  <si>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</si>
  <si>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</si>
  <si>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</si>
  <si>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</si>
  <si>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</si>
  <si>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</si>
  <si>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</si>
  <si>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</si>
  <si>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</si>
  <si>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</si>
  <si>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</si>
  <si>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</si>
  <si>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</si>
  <si>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</si>
  <si>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</si>
  <si>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</si>
  <si>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</si>
  <si>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</si>
  <si>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</si>
  <si>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</si>
  <si>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</si>
  <si>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</si>
  <si>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</si>
  <si>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</si>
  <si>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</si>
  <si>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</si>
  <si>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</si>
  <si>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</si>
  <si>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</si>
  <si>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</si>
  <si>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</si>
  <si>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</si>
  <si>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</si>
  <si>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</si>
  <si>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</si>
  <si>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</si>
  <si>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</si>
  <si>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</si>
  <si>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</si>
  <si>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</si>
  <si>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</si>
  <si>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</si>
  <si>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</si>
  <si>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</si>
  <si>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</si>
  <si>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</si>
  <si>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</si>
  <si>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</si>
  <si>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</si>
  <si>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</si>
  <si>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</si>
  <si>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</si>
  <si>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</si>
  <si>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</si>
  <si>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</si>
  <si>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</si>
  <si>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</si>
  <si>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</si>
  <si>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</si>
  <si>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</si>
  <si>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</si>
  <si>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</si>
  <si>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</si>
  <si>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</si>
  <si>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</si>
  <si>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</si>
  <si>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</si>
  <si>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</si>
  <si>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</si>
  <si>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</si>
  <si>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</si>
  <si>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</si>
  <si>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</si>
  <si>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</si>
  <si>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</si>
  <si>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</si>
  <si>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</si>
  <si>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</si>
  <si>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</si>
  <si>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</si>
  <si>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</si>
  <si>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</si>
  <si>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</si>
  <si>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</si>
  <si>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</si>
  <si>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</si>
  <si>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</si>
  <si>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</si>
  <si>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</si>
  <si>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</si>
  <si>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</si>
  <si>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</si>
  <si>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</si>
  <si>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</si>
  <si>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</si>
  <si>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</si>
  <si>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</si>
  <si>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</si>
  <si>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</si>
  <si>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</si>
  <si>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</si>
  <si>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</si>
  <si>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</si>
  <si>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</si>
  <si>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</si>
  <si>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</si>
  <si>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</si>
  <si>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</si>
  <si>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</si>
  <si>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</si>
  <si>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</si>
  <si>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</si>
  <si>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</si>
  <si>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</si>
  <si>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</si>
  <si>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</si>
  <si>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</si>
  <si>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</si>
  <si>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</si>
  <si>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</si>
  <si>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</si>
  <si>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</si>
  <si>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</si>
  <si>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</si>
  <si>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</si>
  <si>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</si>
  <si>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</si>
  <si>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</si>
  <si>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</si>
  <si>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</si>
  <si>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</si>
  <si>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</si>
  <si>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</si>
  <si>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</si>
  <si>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</si>
  <si>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</si>
  <si>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</si>
  <si>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</si>
  <si>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</si>
  <si>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</si>
  <si>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</si>
  <si>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</si>
  <si>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</si>
  <si>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</si>
  <si>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</si>
  <si>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</si>
  <si>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</si>
  <si>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</si>
  <si>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</si>
  <si>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</si>
  <si>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</si>
  <si>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</si>
  <si>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</si>
  <si>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</si>
  <si>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</si>
  <si>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</si>
  <si>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</si>
  <si>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</si>
  <si>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</si>
  <si>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</si>
  <si>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</si>
  <si>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</si>
  <si>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</si>
  <si>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</si>
  <si>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</si>
  <si>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</si>
  <si>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</si>
  <si>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</si>
  <si>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</si>
  <si>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</si>
  <si>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</si>
  <si>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</si>
  <si>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</si>
  <si>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</si>
  <si>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</si>
  <si>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</si>
  <si>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</si>
  <si>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</si>
  <si>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</si>
  <si>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</si>
  <si>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</si>
  <si>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</si>
  <si>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</si>
  <si>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</si>
  <si>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</si>
  <si>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</si>
  <si>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</si>
  <si>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</si>
  <si>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</si>
  <si>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</si>
  <si>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</si>
  <si>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</si>
  <si>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</si>
  <si>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</si>
  <si>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</si>
  <si>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</si>
  <si>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</si>
  <si>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</si>
  <si>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</si>
  <si>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</si>
  <si>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</si>
  <si>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</si>
  <si>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</si>
  <si>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</si>
  <si>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</si>
  <si>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</si>
  <si>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</si>
  <si>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</si>
  <si>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</si>
  <si>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</si>
  <si>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</si>
  <si>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</si>
  <si>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</si>
  <si>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</si>
  <si>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</si>
  <si>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</si>
  <si>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</si>
  <si>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</si>
  <si>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</si>
  <si>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</si>
  <si>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</si>
  <si>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</si>
  <si>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</si>
  <si>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</si>
  <si>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</si>
  <si>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</si>
  <si>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</si>
  <si>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</si>
  <si>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</si>
  <si>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</si>
  <si>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</si>
  <si>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</si>
  <si>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</si>
  <si>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</si>
  <si>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</si>
  <si>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</si>
  <si>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</si>
  <si>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</si>
  <si>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</si>
  <si>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</si>
  <si>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</si>
  <si>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</si>
  <si>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</si>
  <si>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</si>
  <si>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</si>
  <si>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</si>
  <si>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</si>
  <si>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</si>
  <si>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</si>
  <si>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</si>
  <si>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</si>
  <si>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</si>
  <si>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</si>
  <si>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</si>
  <si>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</si>
  <si>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</si>
  <si>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</si>
  <si>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</si>
  <si>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</si>
  <si>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</si>
  <si>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</si>
  <si>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</si>
  <si>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</si>
  <si>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</si>
  <si>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</si>
  <si>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</si>
  <si>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</si>
  <si>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</si>
  <si>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</si>
  <si>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</si>
  <si>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</si>
  <si>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</si>
  <si>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</si>
  <si>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</si>
  <si>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</si>
  <si>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</si>
  <si>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</si>
  <si>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</si>
  <si>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</si>
  <si>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</si>
  <si>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</si>
  <si>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</si>
  <si>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</si>
  <si>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</si>
  <si>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</si>
  <si>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</si>
  <si>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</si>
  <si>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</si>
  <si>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</si>
  <si>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</si>
  <si>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</si>
  <si>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</si>
  <si>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</si>
  <si>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</si>
  <si>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</si>
  <si>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</si>
  <si>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</si>
  <si>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</si>
  <si>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</si>
  <si>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</si>
  <si>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</si>
  <si>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</si>
  <si>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</si>
  <si>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</si>
  <si>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</si>
  <si>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</si>
  <si>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</si>
  <si>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</si>
  <si>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</si>
  <si>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</si>
  <si>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</si>
  <si>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</si>
  <si>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</si>
  <si>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</si>
  <si>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</si>
  <si>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</si>
  <si>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</si>
  <si>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</si>
  <si>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</si>
  <si>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</si>
  <si>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</si>
  <si>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</si>
  <si>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</si>
  <si>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</si>
  <si>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</si>
  <si>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</si>
  <si>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</si>
  <si>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</si>
  <si>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</si>
  <si>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</si>
  <si>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</si>
  <si>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</si>
  <si>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</si>
  <si>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</si>
  <si>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</si>
  <si>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</si>
  <si>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</si>
  <si>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</si>
  <si>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</si>
  <si>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</si>
  <si>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</si>
  <si>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</si>
  <si>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</si>
  <si>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</si>
  <si>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</si>
  <si>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</si>
  <si>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</si>
  <si>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</si>
  <si>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</si>
  <si>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</si>
  <si>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</si>
  <si>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</si>
  <si>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</si>
  <si>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</si>
  <si>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</si>
  <si>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</si>
  <si>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</si>
  <si>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</si>
  <si>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</si>
  <si>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</si>
  <si>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</si>
  <si>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</si>
  <si>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</si>
  <si>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</si>
  <si>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</si>
  <si>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</si>
  <si>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</si>
  <si>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</si>
  <si>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</si>
  <si>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</si>
  <si>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</si>
  <si>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</si>
  <si>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</si>
  <si>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</si>
  <si>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</si>
  <si>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</si>
  <si>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</si>
  <si>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</si>
  <si>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</si>
  <si>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</si>
  <si>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</si>
  <si>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</si>
  <si>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</si>
  <si>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</si>
  <si>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</si>
  <si>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</si>
  <si>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</si>
  <si>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</si>
  <si>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</si>
  <si>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</si>
  <si>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</si>
  <si>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</si>
  <si>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</si>
  <si>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</si>
  <si>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</si>
  <si>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</si>
  <si>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</si>
  <si>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</si>
  <si>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</si>
  <si>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</si>
  <si>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</si>
  <si>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</si>
  <si>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</si>
  <si>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</si>
  <si>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</si>
  <si>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</si>
  <si>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</si>
  <si>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</si>
  <si>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</si>
  <si>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</si>
  <si>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</si>
  <si>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</si>
  <si>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</si>
  <si>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</si>
  <si>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</si>
  <si>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</si>
  <si>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</si>
  <si>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</si>
  <si>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</si>
  <si>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</si>
  <si>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</si>
  <si>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</si>
  <si>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</si>
  <si>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</si>
  <si>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</si>
  <si>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</si>
  <si>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</si>
  <si>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</si>
  <si>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</si>
  <si>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</si>
  <si>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</si>
  <si>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</si>
  <si>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</si>
  <si>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</si>
  <si>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</si>
  <si>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</si>
  <si>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</si>
  <si>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</si>
  <si>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</si>
  <si>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</si>
  <si>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</si>
  <si>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</si>
  <si>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</si>
  <si>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</si>
  <si>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</si>
  <si>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</si>
  <si>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</si>
  <si>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</si>
  <si>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</si>
  <si>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</si>
  <si>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</si>
  <si>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</si>
  <si>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</si>
  <si>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</si>
  <si>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</si>
  <si>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</si>
  <si>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</si>
  <si>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</si>
  <si>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</si>
  <si>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</si>
  <si>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</si>
  <si>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</si>
  <si>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</si>
  <si>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</si>
  <si>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</si>
  <si>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</si>
  <si>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</si>
  <si>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</si>
  <si>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</si>
  <si>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</si>
  <si>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</si>
  <si>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</si>
  <si>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</si>
  <si>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</si>
  <si>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</si>
  <si>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</si>
  <si>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</si>
  <si>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</si>
  <si>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</si>
  <si>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</si>
  <si>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</si>
  <si>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</si>
  <si>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</si>
  <si>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</si>
  <si>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</si>
  <si>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</si>
  <si>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</si>
  <si>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</si>
  <si>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</si>
  <si>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</si>
  <si>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</si>
  <si>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</si>
  <si>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</si>
  <si>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</si>
  <si>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</si>
  <si>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</si>
  <si>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</si>
  <si>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</si>
  <si>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</si>
  <si>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</si>
  <si>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</si>
  <si>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</si>
  <si>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</si>
  <si>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</si>
  <si>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</si>
  <si>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</si>
  <si>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</si>
  <si>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</si>
  <si>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</si>
  <si>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</si>
  <si>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</si>
  <si>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</si>
  <si>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</si>
  <si>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</si>
  <si>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</si>
  <si>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</si>
  <si>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</si>
  <si>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</si>
  <si>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</si>
  <si>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</si>
  <si>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</si>
  <si>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</si>
  <si>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</si>
  <si>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</si>
  <si>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</si>
  <si>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</si>
  <si>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</si>
  <si>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</si>
  <si>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</si>
  <si>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</si>
  <si>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</si>
  <si>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</si>
  <si>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</si>
  <si>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</si>
  <si>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</si>
  <si>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</si>
  <si>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</si>
  <si>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</si>
  <si>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</si>
  <si>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</si>
  <si>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</si>
  <si>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</si>
  <si>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</si>
  <si>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</si>
  <si>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</si>
  <si>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</si>
  <si>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</si>
  <si>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</si>
  <si>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</si>
  <si>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</si>
  <si>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</si>
  <si>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</si>
  <si>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</si>
  <si>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</si>
  <si>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</si>
  <si>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</si>
  <si>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</si>
  <si>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</si>
  <si>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</si>
  <si>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</si>
  <si>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</si>
  <si>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</si>
  <si>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</si>
  <si>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</si>
  <si>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</si>
  <si>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</si>
  <si>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</si>
  <si>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</si>
  <si>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</si>
  <si>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</si>
  <si>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</si>
  <si>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</si>
  <si>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</si>
  <si>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</si>
  <si>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</si>
  <si>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</si>
  <si>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</si>
  <si>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</si>
  <si>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</si>
  <si>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</si>
  <si>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</si>
  <si>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</si>
  <si>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</si>
  <si>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</si>
  <si>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</si>
  <si>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</si>
  <si>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</si>
  <si>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</si>
  <si>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</si>
  <si>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</si>
  <si>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</si>
  <si>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</si>
  <si>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</si>
  <si>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</si>
  <si>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</si>
  <si>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</si>
  <si>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</si>
  <si>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</si>
  <si>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</si>
  <si>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</si>
  <si>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</si>
  <si>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</si>
  <si>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</si>
  <si>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</si>
  <si>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</si>
  <si>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</si>
  <si>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</si>
  <si>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</si>
  <si>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</si>
  <si>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</si>
  <si>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</si>
  <si>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</si>
  <si>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</si>
  <si>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</si>
  <si>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</si>
  <si>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</si>
  <si>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</si>
  <si>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</si>
  <si>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</si>
  <si>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</si>
  <si>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</si>
  <si>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</si>
  <si>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</si>
  <si>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</si>
  <si>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</si>
  <si>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</si>
  <si>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</si>
  <si>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</si>
  <si>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</si>
  <si>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</si>
  <si>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</si>
  <si>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</si>
  <si>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</si>
  <si>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</si>
  <si>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</si>
  <si>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</si>
  <si>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</si>
  <si>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</si>
  <si>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</si>
  <si>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</si>
  <si>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</si>
  <si>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</si>
  <si>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</si>
  <si>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</si>
  <si>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</si>
  <si>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</si>
  <si>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</si>
  <si>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</si>
  <si>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</si>
  <si>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</si>
  <si>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</si>
  <si>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</si>
  <si>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</si>
  <si>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</si>
  <si>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</si>
  <si>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</si>
  <si>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</si>
  <si>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</si>
  <si>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</si>
  <si>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</si>
  <si>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</si>
  <si>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</si>
  <si>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</si>
  <si>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</si>
  <si>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</si>
  <si>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</si>
  <si>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</si>
  <si>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</si>
  <si>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</si>
  <si>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</si>
  <si>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</si>
  <si>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</si>
  <si>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</si>
  <si>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</si>
  <si>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</si>
  <si>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</si>
  <si>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</si>
  <si>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</si>
  <si>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</si>
  <si>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</si>
  <si>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</si>
  <si>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</si>
  <si>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</si>
  <si>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</si>
  <si>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</si>
  <si>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</si>
  <si>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</si>
  <si>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</si>
  <si>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</si>
  <si>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</si>
  <si>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</si>
  <si>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</si>
  <si>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</si>
  <si>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</si>
  <si>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</si>
  <si>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</si>
  <si>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</si>
  <si>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</si>
  <si>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</si>
  <si>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</si>
  <si>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</si>
  <si>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</si>
  <si>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</si>
  <si>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</si>
  <si>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</si>
  <si>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</si>
  <si>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</si>
  <si>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</si>
  <si>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</si>
  <si>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</si>
  <si>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</si>
  <si>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</si>
  <si>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</si>
  <si>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</si>
  <si>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</si>
  <si>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</si>
  <si>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</si>
  <si>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</si>
  <si>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</si>
  <si>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</si>
  <si>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</si>
  <si>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</si>
  <si>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</si>
  <si>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</si>
  <si>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</si>
  <si>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</si>
  <si>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</si>
  <si>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</si>
  <si>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</si>
  <si>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</si>
  <si>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</si>
  <si>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</si>
  <si>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</si>
  <si>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</si>
  <si>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</si>
  <si>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</si>
  <si>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</si>
  <si>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</si>
  <si>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</si>
  <si>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</si>
  <si>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</si>
  <si>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</si>
  <si>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</si>
  <si>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</si>
  <si>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</si>
  <si>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</si>
  <si>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</si>
  <si>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</si>
  <si>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</si>
  <si>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</si>
  <si>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</si>
  <si>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</si>
  <si>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</si>
  <si>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</si>
  <si>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</si>
  <si>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</si>
  <si>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</si>
  <si>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</si>
  <si>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</si>
  <si>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</si>
  <si>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</si>
  <si>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</si>
  <si>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</si>
  <si>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</si>
  <si>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</si>
  <si>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</si>
  <si>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</si>
  <si>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</si>
  <si>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</si>
  <si>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</si>
  <si>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</si>
  <si>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</si>
  <si>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</si>
  <si>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</si>
  <si>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</si>
  <si>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</si>
  <si>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</si>
  <si>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</si>
  <si>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</si>
  <si>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</si>
  <si>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</si>
  <si>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</si>
  <si>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</si>
  <si>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</si>
  <si>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</si>
  <si>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</si>
  <si>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</si>
  <si>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</si>
  <si>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</si>
  <si>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</si>
  <si>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</si>
  <si>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</si>
  <si>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</si>
  <si>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</si>
  <si>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</si>
  <si>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</si>
  <si>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</si>
  <si>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</si>
  <si>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</si>
  <si>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</si>
  <si>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</si>
  <si>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</si>
  <si>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</si>
  <si>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</si>
  <si>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</si>
  <si>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</si>
  <si>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</si>
  <si>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</si>
  <si>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</si>
  <si>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</si>
  <si>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</si>
  <si>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</si>
  <si>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</si>
  <si>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</si>
  <si>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</si>
  <si>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</si>
  <si>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</si>
  <si>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</si>
  <si>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</si>
  <si>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</si>
  <si>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</si>
  <si>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</si>
  <si>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</si>
  <si>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</si>
  <si>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</si>
  <si>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</si>
  <si>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</si>
  <si>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</si>
  <si>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</si>
  <si>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</si>
  <si>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</si>
  <si>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</si>
  <si>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</si>
  <si>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</si>
  <si>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</si>
  <si>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</si>
  <si>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</si>
  <si>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</si>
  <si>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</si>
  <si>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</si>
  <si>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</si>
  <si>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</si>
  <si>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</si>
  <si>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</si>
  <si>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</si>
  <si>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</si>
  <si>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</si>
  <si>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</si>
  <si>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</si>
  <si>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</si>
  <si>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</si>
  <si>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</si>
  <si>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</si>
  <si>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</si>
  <si>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</si>
  <si>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</si>
  <si>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</si>
  <si>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</si>
  <si>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</si>
  <si>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</si>
  <si>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</si>
  <si>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</si>
  <si>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</si>
  <si>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</si>
  <si>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</si>
  <si>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</si>
  <si>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</si>
  <si>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</si>
  <si>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</si>
  <si>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</si>
  <si>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</si>
  <si>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</si>
  <si>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</si>
  <si>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</si>
  <si>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</si>
  <si>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</si>
  <si>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</si>
  <si>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</si>
  <si>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</si>
  <si>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</si>
  <si>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</si>
  <si>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</si>
  <si>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</si>
  <si>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</si>
  <si>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</si>
  <si>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</si>
  <si>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</si>
  <si>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</si>
  <si>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</si>
  <si>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</si>
  <si>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</si>
  <si>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</si>
  <si>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</si>
  <si>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</si>
  <si>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</si>
  <si>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</si>
  <si>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</si>
  <si>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</si>
  <si>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</si>
  <si>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</si>
  <si>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</si>
  <si>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</si>
  <si>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</si>
  <si>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</si>
  <si>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</si>
  <si>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</si>
  <si>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</si>
  <si>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</si>
  <si>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</si>
  <si>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</si>
  <si>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</si>
  <si>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</si>
  <si>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</si>
  <si>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</si>
  <si>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</si>
  <si>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</si>
  <si>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</si>
  <si>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</si>
  <si>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</si>
  <si>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</si>
  <si>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</si>
  <si>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</si>
  <si>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</si>
  <si>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</si>
  <si>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</si>
  <si>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</si>
  <si>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</si>
  <si>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</si>
  <si>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</si>
  <si>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</si>
  <si>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</si>
  <si>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</si>
  <si>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</si>
  <si>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</si>
  <si>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</si>
  <si>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</si>
  <si>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</si>
  <si>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</si>
  <si>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</si>
  <si>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</si>
  <si>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</si>
  <si>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</si>
  <si>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</si>
  <si>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</si>
  <si>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</si>
  <si>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</si>
  <si>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</si>
  <si>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</si>
  <si>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</si>
  <si>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</si>
  <si>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</si>
  <si>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</si>
  <si>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</si>
  <si>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</si>
  <si>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</si>
  <si>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</si>
  <si>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</si>
  <si>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</si>
  <si>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</si>
  <si>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</si>
  <si>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</si>
  <si>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</si>
  <si>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</si>
  <si>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</si>
  <si>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</si>
  <si>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</si>
  <si>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</si>
  <si>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</si>
  <si>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</si>
  <si>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</si>
  <si>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</si>
  <si>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</si>
  <si>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</si>
  <si>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</si>
  <si>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</si>
  <si>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</si>
  <si>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</si>
  <si>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</si>
  <si>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</si>
  <si>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</si>
  <si>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</si>
  <si>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</si>
  <si>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</si>
  <si>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</si>
  <si>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</si>
  <si>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</si>
  <si>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</si>
  <si>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</si>
  <si>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</si>
  <si>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</si>
  <si>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</si>
  <si>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</si>
  <si>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</si>
  <si>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</si>
  <si>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</si>
  <si>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</si>
  <si>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</si>
  <si>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</si>
  <si>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</si>
  <si>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</si>
  <si>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</si>
  <si>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</si>
  <si>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</si>
  <si>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</si>
  <si>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</si>
  <si>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</si>
  <si>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</si>
  <si>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</si>
  <si>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</si>
  <si>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</si>
  <si>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</si>
  <si>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</si>
  <si>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</si>
  <si>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</si>
  <si>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</si>
  <si>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</si>
  <si>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</si>
  <si>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</si>
  <si>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</si>
  <si>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</si>
  <si>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</si>
  <si>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</si>
  <si>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</si>
  <si>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</si>
  <si>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</si>
  <si>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</si>
  <si>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</si>
  <si>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</si>
  <si>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</si>
  <si>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</si>
  <si>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</si>
  <si>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</si>
  <si>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</si>
  <si>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</si>
  <si>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</si>
  <si>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</si>
  <si>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</si>
  <si>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</si>
  <si>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</si>
  <si>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</si>
  <si>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</si>
  <si>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</si>
  <si>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</si>
  <si>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</si>
  <si>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</si>
  <si>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</si>
  <si>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</si>
  <si>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</si>
  <si>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</si>
  <si>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</si>
  <si>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</si>
  <si>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</si>
  <si>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</si>
  <si>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</si>
  <si>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</si>
  <si>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</si>
  <si>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</si>
  <si>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</si>
  <si>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</si>
  <si>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</si>
  <si>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</si>
  <si>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</si>
  <si>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</si>
  <si>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</si>
  <si>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</si>
  <si>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</si>
  <si>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</si>
  <si>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</si>
  <si>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</si>
  <si>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</si>
  <si>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</si>
  <si>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</si>
  <si>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</si>
  <si>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</si>
  <si>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</si>
  <si>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</si>
  <si>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</si>
  <si>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</si>
  <si>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</si>
  <si>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</si>
  <si>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</si>
  <si>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</si>
  <si>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</si>
  <si>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</si>
  <si>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</si>
  <si>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</si>
  <si>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</si>
  <si>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</si>
  <si>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</si>
  <si>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</si>
  <si>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</si>
  <si>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</si>
  <si>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</si>
  <si>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</si>
  <si>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</si>
  <si>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</si>
  <si>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</si>
  <si>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</si>
  <si>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</si>
  <si>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</si>
  <si>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</si>
  <si>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</si>
  <si>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</si>
  <si>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</si>
  <si>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</si>
  <si>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</si>
  <si>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</si>
  <si>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</si>
  <si>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</si>
  <si>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</si>
  <si>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</si>
  <si>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</si>
  <si>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</si>
  <si>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</si>
  <si>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</si>
  <si>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</si>
  <si>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</si>
  <si>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</si>
  <si>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</si>
  <si>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</si>
  <si>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</si>
  <si>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</si>
  <si>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</si>
  <si>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</si>
  <si>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</si>
  <si>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</si>
  <si>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</si>
  <si>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</si>
  <si>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</si>
  <si>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</si>
  <si>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</si>
  <si>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</si>
  <si>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</si>
  <si>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</si>
  <si>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</si>
  <si>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</si>
  <si>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</si>
  <si>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</si>
  <si>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</si>
  <si>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</si>
  <si>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</si>
  <si>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</si>
  <si>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</si>
  <si>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</si>
  <si>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</si>
  <si>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</si>
  <si>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</si>
  <si>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</si>
  <si>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</si>
  <si>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</si>
  <si>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</si>
  <si>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</si>
  <si>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</si>
  <si>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</si>
  <si>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</si>
  <si>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</si>
  <si>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</si>
  <si>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</si>
  <si>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</si>
  <si>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</si>
  <si>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</si>
  <si>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</si>
  <si>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</si>
  <si>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</si>
  <si>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</si>
  <si>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</si>
  <si>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</si>
  <si>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</si>
  <si>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</si>
  <si>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</si>
  <si>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</si>
  <si>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</si>
  <si>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</si>
  <si>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</si>
  <si>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</si>
  <si>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</si>
  <si>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</si>
  <si>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</si>
  <si>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</si>
  <si>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</si>
  <si>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</si>
  <si>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</si>
  <si>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</si>
  <si>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</si>
  <si>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</si>
  <si>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</si>
  <si>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</si>
  <si>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</si>
  <si>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</si>
  <si>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</si>
  <si>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</si>
  <si>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</si>
  <si>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</si>
  <si>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</si>
  <si>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</si>
  <si>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</si>
  <si>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</si>
  <si>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</si>
  <si>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</si>
  <si>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</si>
  <si>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</si>
  <si>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</si>
  <si>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</si>
  <si>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</si>
  <si>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</si>
  <si>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</si>
  <si>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</si>
  <si>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</si>
  <si>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</si>
  <si>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</si>
  <si>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</si>
  <si>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</si>
  <si>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</si>
  <si>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</si>
  <si>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</si>
  <si>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</si>
  <si>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</si>
  <si>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</si>
  <si>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</si>
  <si>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</si>
  <si>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</si>
  <si>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</si>
  <si>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</si>
  <si>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</si>
  <si>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</si>
  <si>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</si>
  <si>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</si>
  <si>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</si>
  <si>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</si>
  <si>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</si>
  <si>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</si>
  <si>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</si>
  <si>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</si>
  <si>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</si>
  <si>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</si>
  <si>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</si>
  <si>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</si>
  <si>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</si>
  <si>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</si>
  <si>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</si>
  <si>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</si>
  <si>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</si>
  <si>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</si>
  <si>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</si>
  <si>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</si>
  <si>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</si>
  <si>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</si>
  <si>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</si>
  <si>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</si>
  <si>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</si>
  <si>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</si>
  <si>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</si>
  <si>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</si>
  <si>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</si>
  <si>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</si>
  <si>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</si>
  <si>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</si>
  <si>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</si>
  <si>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</si>
  <si>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</si>
  <si>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</si>
  <si>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</si>
  <si>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</si>
  <si>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</si>
  <si>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</si>
  <si>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</si>
  <si>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</si>
  <si>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</si>
  <si>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</si>
  <si>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</si>
  <si>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</si>
  <si>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</si>
  <si>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</si>
  <si>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</si>
  <si>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</si>
  <si>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</si>
  <si>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</si>
  <si>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</si>
  <si>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</si>
  <si>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</si>
  <si>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</si>
  <si>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</si>
  <si>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</si>
  <si>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</si>
  <si>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</si>
  <si>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</si>
  <si>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</si>
  <si>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</si>
  <si>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</si>
  <si>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</si>
  <si>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</si>
  <si>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</si>
  <si>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</si>
  <si>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</si>
  <si>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</si>
  <si>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</si>
  <si>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</si>
  <si>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</si>
  <si>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</si>
  <si>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</si>
  <si>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</si>
  <si>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</si>
  <si>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</si>
  <si>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</si>
  <si>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</si>
  <si>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</si>
  <si>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</si>
  <si>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</si>
  <si>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</si>
  <si>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</si>
  <si>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</si>
  <si>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</si>
  <si>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</si>
  <si>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</si>
  <si>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</si>
  <si>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</si>
  <si>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</si>
  <si>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</si>
  <si>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</si>
  <si>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</si>
  <si>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</si>
  <si>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</si>
  <si>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</si>
  <si>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</si>
  <si>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</si>
  <si>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</si>
  <si>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</si>
  <si>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</si>
  <si>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</si>
  <si>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</si>
  <si>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</si>
  <si>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</si>
  <si>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</si>
  <si>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</si>
  <si>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</si>
  <si>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</si>
  <si>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</si>
  <si>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</si>
  <si>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</si>
  <si>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</si>
  <si>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</si>
  <si>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</si>
  <si>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</si>
  <si>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</si>
  <si>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</si>
  <si>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</si>
  <si>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</si>
  <si>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</si>
  <si>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</si>
  <si>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</si>
  <si>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</si>
  <si>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</si>
  <si>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</si>
  <si>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</si>
  <si>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</si>
  <si>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</si>
  <si>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</si>
  <si>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</si>
  <si>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</si>
  <si>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</si>
  <si>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</si>
  <si>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</si>
  <si>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</si>
  <si>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</si>
  <si>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</si>
  <si>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</si>
  <si>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</si>
  <si>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</si>
  <si>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</si>
  <si>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</si>
  <si>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</si>
  <si>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</si>
  <si>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</si>
  <si>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</si>
  <si>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</si>
  <si>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</si>
  <si>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</si>
  <si>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</si>
  <si>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</si>
  <si>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</si>
  <si>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</si>
  <si>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</si>
  <si>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</si>
  <si>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</si>
  <si>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</si>
  <si>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</si>
  <si>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</si>
  <si>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</si>
  <si>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</si>
  <si>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</si>
  <si>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</si>
  <si>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</si>
  <si>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</si>
  <si>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</si>
  <si>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</si>
  <si>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</si>
  <si>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</si>
  <si>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</si>
  <si>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</si>
  <si>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</si>
  <si>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</si>
  <si>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</si>
  <si>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</si>
  <si>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</si>
  <si>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</si>
  <si>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</si>
  <si>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</si>
  <si>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</si>
  <si>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</si>
  <si>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</si>
  <si>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</si>
  <si>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</si>
  <si>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</si>
  <si>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</si>
  <si>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</si>
  <si>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</si>
  <si>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</si>
  <si>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</si>
  <si>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</si>
  <si>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</si>
  <si>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</si>
  <si>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</si>
  <si>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</si>
  <si>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</si>
  <si>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</si>
  <si>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</si>
  <si>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</si>
  <si>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</si>
  <si>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</si>
  <si>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</si>
  <si>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</si>
  <si>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</si>
  <si>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</si>
  <si>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</si>
  <si>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</si>
  <si>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</si>
  <si>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</si>
  <si>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</si>
  <si>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</si>
  <si>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</si>
  <si>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</si>
  <si>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</si>
  <si>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</si>
  <si>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</si>
  <si>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</si>
  <si>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</si>
  <si>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</si>
  <si>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</si>
  <si>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</si>
  <si>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</si>
  <si>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</si>
  <si>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</si>
  <si>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</si>
  <si>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</si>
  <si>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</si>
  <si>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</si>
  <si>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</si>
  <si>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</si>
  <si>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</si>
  <si>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</si>
  <si>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</si>
  <si>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</si>
  <si>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</si>
  <si>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</si>
  <si>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</si>
  <si>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</si>
  <si>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</si>
  <si>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</si>
  <si>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</si>
  <si>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</si>
  <si>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</si>
  <si>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</si>
  <si>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</si>
  <si>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</si>
  <si>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</si>
  <si>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</si>
  <si>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</si>
  <si>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</si>
  <si>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</si>
  <si>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</si>
  <si>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</si>
  <si>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</si>
  <si>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</si>
  <si>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</si>
  <si>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</si>
  <si>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</si>
  <si>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</si>
  <si>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</si>
  <si>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</si>
  <si>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</si>
  <si>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</si>
  <si>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</si>
  <si>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</si>
  <si>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</si>
  <si>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</si>
  <si>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</si>
  <si>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</si>
  <si>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</si>
  <si>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</si>
  <si>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</si>
  <si>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</si>
  <si>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</si>
  <si>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</si>
  <si>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</si>
  <si>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</si>
  <si>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</si>
  <si>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</si>
  <si>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</si>
  <si>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</si>
  <si>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</si>
  <si>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</si>
  <si>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</si>
  <si>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</si>
  <si>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</si>
  <si>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</si>
  <si>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</si>
  <si>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</si>
  <si>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</si>
  <si>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</si>
  <si>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</si>
  <si>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</si>
  <si>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</si>
  <si>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</si>
  <si>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</si>
  <si>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</si>
  <si>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</si>
  <si>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</si>
  <si>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</si>
  <si>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</si>
  <si>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</si>
  <si>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</si>
  <si>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</si>
  <si>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</si>
  <si>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</si>
  <si>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</si>
  <si>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</si>
  <si>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</si>
  <si>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</si>
  <si>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</si>
  <si>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</si>
  <si>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</si>
  <si>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</si>
  <si>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</si>
  <si>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</si>
  <si>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</si>
  <si>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</si>
  <si>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</si>
  <si>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</si>
  <si>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</si>
  <si>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</si>
  <si>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</si>
  <si>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</si>
  <si>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</si>
  <si>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</si>
  <si>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</si>
  <si>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</si>
  <si>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</si>
  <si>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</si>
  <si>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</si>
  <si>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</si>
  <si>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</si>
  <si>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</si>
  <si>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</si>
  <si>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</si>
  <si>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</si>
  <si>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</si>
  <si>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</si>
  <si>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</si>
  <si>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</si>
  <si>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</si>
  <si>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</si>
  <si>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</si>
  <si>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</si>
  <si>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</si>
  <si>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</si>
  <si>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</si>
  <si>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</si>
  <si>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</si>
  <si>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</si>
  <si>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</si>
  <si>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</si>
  <si>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</si>
  <si>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</si>
  <si>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</si>
  <si>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</si>
  <si>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</si>
  <si>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</si>
  <si>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</si>
  <si>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</si>
  <si>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</si>
  <si>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</si>
  <si>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</si>
  <si>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</si>
  <si>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</si>
  <si>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</si>
  <si>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</si>
  <si>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</si>
  <si>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</si>
  <si>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</si>
  <si>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</si>
  <si>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</si>
  <si>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</si>
  <si>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</si>
  <si>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</si>
  <si>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</si>
  <si>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</si>
  <si>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</si>
  <si>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</si>
  <si>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</si>
  <si>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</si>
  <si>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</si>
  <si>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</si>
  <si>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</si>
  <si>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</si>
  <si>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</si>
  <si>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</si>
  <si>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</si>
  <si>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</si>
  <si>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</si>
  <si>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</si>
  <si>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</si>
  <si>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</si>
  <si>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</si>
  <si>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</si>
  <si>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</si>
  <si>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</si>
  <si>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</si>
  <si>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</si>
  <si>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</si>
  <si>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</si>
  <si>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</si>
  <si>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</si>
  <si>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</si>
  <si>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</si>
  <si>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</si>
  <si>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</si>
  <si>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</si>
  <si>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</si>
  <si>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</si>
  <si>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</si>
  <si>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</si>
  <si>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</si>
  <si>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</si>
  <si>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</si>
  <si>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</si>
  <si>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</si>
  <si>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</si>
  <si>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</si>
  <si>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</si>
  <si>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</si>
  <si>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</si>
  <si>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</si>
  <si>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</si>
  <si>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</si>
  <si>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</si>
  <si>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</si>
  <si>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</si>
  <si>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</si>
  <si>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</si>
  <si>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</si>
  <si>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</si>
  <si>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</si>
  <si>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</si>
  <si>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</si>
  <si>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</si>
  <si>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</si>
  <si>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</si>
  <si>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</si>
  <si>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</si>
  <si>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</si>
  <si>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</si>
  <si>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</si>
  <si>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</si>
  <si>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</si>
  <si>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</si>
  <si>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</si>
  <si>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</si>
  <si>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</si>
  <si>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</si>
  <si>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</si>
  <si>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</si>
  <si>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</si>
  <si>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</si>
  <si>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</si>
  <si>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</si>
  <si>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</si>
  <si>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</si>
  <si>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</si>
  <si>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</si>
  <si>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</si>
  <si>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</si>
  <si>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</si>
  <si>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</si>
  <si>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</si>
  <si>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</si>
  <si>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</si>
  <si>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</si>
  <si>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</si>
  <si>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</si>
  <si>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</si>
  <si>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</si>
  <si>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</si>
  <si>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</si>
  <si>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</si>
  <si>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</si>
  <si>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</si>
  <si>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</si>
  <si>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</si>
  <si>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</si>
  <si>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</si>
  <si>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</si>
  <si>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</si>
  <si>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</si>
  <si>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</si>
  <si>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</si>
  <si>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</si>
  <si>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</si>
  <si>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</si>
  <si>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</si>
  <si>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</si>
  <si>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</si>
  <si>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</si>
  <si>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</si>
  <si>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</si>
  <si>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</si>
  <si>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</si>
  <si>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</si>
  <si>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</si>
  <si>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</si>
  <si>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</si>
  <si>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</si>
  <si>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</si>
  <si>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</si>
  <si>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</si>
  <si>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</si>
  <si>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</si>
  <si>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</si>
  <si>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</si>
  <si>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</si>
  <si>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</si>
  <si>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</si>
  <si>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</si>
  <si>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</si>
  <si>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</si>
  <si>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</si>
  <si>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</si>
  <si>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</si>
  <si>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</si>
  <si>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</si>
  <si>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</si>
  <si>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</si>
  <si>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</si>
  <si>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</si>
  <si>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</si>
  <si>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</si>
  <si>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</si>
  <si>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</si>
  <si>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</si>
  <si>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</si>
  <si>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</si>
  <si>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</si>
  <si>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</si>
  <si>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</si>
  <si>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</si>
  <si>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</si>
  <si>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</si>
  <si>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</si>
  <si>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</si>
  <si>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</si>
  <si>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</si>
  <si>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</si>
  <si>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</si>
  <si>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</si>
  <si>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</si>
  <si>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</si>
  <si>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</si>
  <si>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</si>
  <si>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</si>
  <si>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</si>
  <si>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</si>
  <si>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</si>
  <si>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</si>
  <si>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</si>
  <si>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</si>
  <si>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</si>
  <si>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</si>
  <si>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</si>
  <si>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</si>
  <si>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</si>
  <si>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</si>
  <si>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</si>
  <si>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</si>
  <si>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</si>
  <si>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</si>
  <si>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</si>
  <si>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</si>
  <si>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</si>
  <si>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</si>
  <si>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</si>
  <si>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</si>
  <si>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</si>
  <si>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</si>
  <si>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</si>
  <si>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</si>
  <si>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</si>
  <si>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</si>
  <si>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</si>
  <si>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</si>
  <si>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</si>
  <si>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</si>
  <si>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</si>
  <si>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</si>
  <si>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</si>
  <si>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</si>
  <si>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</si>
  <si>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</si>
  <si>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</si>
  <si>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</si>
  <si>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</si>
  <si>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</si>
  <si>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</si>
  <si>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</si>
  <si>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</si>
  <si>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</si>
  <si>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</si>
  <si>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</si>
  <si>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</si>
  <si>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</si>
  <si>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</si>
  <si>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</si>
  <si>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</si>
  <si>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</si>
  <si>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</si>
  <si>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</si>
  <si>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</si>
  <si>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</si>
  <si>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</si>
  <si>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</si>
  <si>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</si>
  <si>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</si>
  <si>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</si>
  <si>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</si>
  <si>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</si>
  <si>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</si>
  <si>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</si>
  <si>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</si>
  <si>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</si>
  <si>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</si>
  <si>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</si>
  <si>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</si>
  <si>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</si>
  <si>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</si>
  <si>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</si>
  <si>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</si>
  <si>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</si>
  <si>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</si>
  <si>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</si>
  <si>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</si>
  <si>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</si>
  <si>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</si>
  <si>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</si>
  <si>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</si>
  <si>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</si>
  <si>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</si>
  <si>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</si>
  <si>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</si>
  <si>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</si>
  <si>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</si>
  <si>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</si>
  <si>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</si>
  <si>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</si>
  <si>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</si>
  <si>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</si>
  <si>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</si>
  <si>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</si>
  <si>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</si>
  <si>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</si>
  <si>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</si>
  <si>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</si>
  <si>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</si>
  <si>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</si>
  <si>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</si>
  <si>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</si>
  <si>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</si>
  <si>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</si>
  <si>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</si>
  <si>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</si>
  <si>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</si>
  <si>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</si>
  <si>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</si>
  <si>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</si>
  <si>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</si>
  <si>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</si>
  <si>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</si>
  <si>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</si>
  <si>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</si>
  <si>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</si>
  <si>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</si>
  <si>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</si>
  <si>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</si>
  <si>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</si>
  <si>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</si>
  <si>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</si>
  <si>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</si>
  <si>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</si>
  <si>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</si>
  <si>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</si>
  <si>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</si>
  <si>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</si>
  <si>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</si>
  <si>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</si>
  <si>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</si>
  <si>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</si>
  <si>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</si>
  <si>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</si>
  <si>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</si>
  <si>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</si>
  <si>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</si>
  <si>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</si>
  <si>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</si>
  <si>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</si>
  <si>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</si>
  <si>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</si>
  <si>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</si>
  <si>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</si>
  <si>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</si>
  <si>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</si>
  <si>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</si>
  <si>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</si>
  <si>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</si>
  <si>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</si>
  <si>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</si>
  <si>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</si>
  <si>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</si>
  <si>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</si>
  <si>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</si>
  <si>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</si>
  <si>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</si>
  <si>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</si>
  <si>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</si>
  <si>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</si>
  <si>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</si>
  <si>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</si>
  <si>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</si>
  <si>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</si>
  <si>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</si>
  <si>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</si>
  <si>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</si>
  <si>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</si>
  <si>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</si>
  <si>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</si>
  <si>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</si>
  <si>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</si>
  <si>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</si>
  <si>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</si>
  <si>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</si>
  <si>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</si>
  <si>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</si>
  <si>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</si>
  <si>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</si>
  <si>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</si>
  <si>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</si>
  <si>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</si>
  <si>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</si>
  <si>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</si>
  <si>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</si>
  <si>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</si>
  <si>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</si>
  <si>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</si>
  <si>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</si>
  <si>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</si>
  <si>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</si>
  <si>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</si>
  <si>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</si>
  <si>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</si>
  <si>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</si>
  <si>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</si>
  <si>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</si>
  <si>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</si>
  <si>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</si>
  <si>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</si>
  <si>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</si>
  <si>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</si>
  <si>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</si>
  <si>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</si>
  <si>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</si>
  <si>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</si>
  <si>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</si>
  <si>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</si>
  <si>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</si>
  <si>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</si>
  <si>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</si>
  <si>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</si>
  <si>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</si>
  <si>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</si>
  <si>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</si>
  <si>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</si>
  <si>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</si>
  <si>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</si>
  <si>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</si>
  <si>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</si>
  <si>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</si>
  <si>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</si>
  <si>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</si>
  <si>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</si>
  <si>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</si>
  <si>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</si>
  <si>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</si>
  <si>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</si>
  <si>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</si>
  <si>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</si>
  <si>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</si>
  <si>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</si>
  <si>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</si>
  <si>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</si>
  <si>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</si>
  <si>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</si>
  <si>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</si>
  <si>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</si>
  <si>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</si>
  <si>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</si>
  <si>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</si>
  <si>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</si>
  <si>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</si>
  <si>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</si>
  <si>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</si>
  <si>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</si>
  <si>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</si>
  <si>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</si>
  <si>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</si>
  <si>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</si>
  <si>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</si>
  <si>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</si>
  <si>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</si>
  <si>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</si>
  <si>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</si>
  <si>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</si>
  <si>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</si>
  <si>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</si>
  <si>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</si>
  <si>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</si>
  <si>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</si>
  <si>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</si>
  <si>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</si>
  <si>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</si>
  <si>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</si>
  <si>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</si>
  <si>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</si>
  <si>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</si>
  <si>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</si>
  <si>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</si>
  <si>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</si>
  <si>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</si>
  <si>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</si>
  <si>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</si>
  <si>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</si>
  <si>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</si>
  <si>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</si>
  <si>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</si>
  <si>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</si>
  <si>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</si>
  <si>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</si>
  <si>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</si>
  <si>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</si>
  <si>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</si>
  <si>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</si>
  <si>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</si>
  <si>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</si>
  <si>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</si>
  <si>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</si>
  <si>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</si>
  <si>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</si>
  <si>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</si>
  <si>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</si>
  <si>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</si>
  <si>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</si>
  <si>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</si>
  <si>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</si>
  <si>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</si>
  <si>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</si>
  <si>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</si>
  <si>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</si>
  <si>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</si>
  <si>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</si>
  <si>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</si>
  <si>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</si>
  <si>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</si>
  <si>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</si>
  <si>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</si>
  <si>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</si>
  <si>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</si>
  <si>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</si>
  <si>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</si>
  <si>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</si>
  <si>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</si>
  <si>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</si>
  <si>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</si>
  <si>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</si>
  <si>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</si>
  <si>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</si>
  <si>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</si>
  <si>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</si>
  <si>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</si>
  <si>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</si>
  <si>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</si>
  <si>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</si>
  <si>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</si>
  <si>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</si>
  <si>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</si>
  <si>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</si>
  <si>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</si>
  <si>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</si>
  <si>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</si>
  <si>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</si>
  <si>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</si>
  <si>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</si>
  <si>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</si>
  <si>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</si>
  <si>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</si>
  <si>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</si>
  <si>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</si>
  <si>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</si>
  <si>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</si>
  <si>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</si>
  <si>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</si>
  <si>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</si>
  <si>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</si>
  <si>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</si>
  <si>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</si>
  <si>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</si>
  <si>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</si>
  <si>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</si>
  <si>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</si>
  <si>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</si>
  <si>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</si>
  <si>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</si>
  <si>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</si>
  <si>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</si>
  <si>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</si>
  <si>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</si>
  <si>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</si>
  <si>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</si>
  <si>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</si>
  <si>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</si>
  <si>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</si>
  <si>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</si>
  <si>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</si>
  <si>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</si>
  <si>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</si>
  <si>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</si>
  <si>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</si>
  <si>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</si>
  <si>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</si>
  <si>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</si>
  <si>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</si>
  <si>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</si>
  <si>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</si>
  <si>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</si>
  <si>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</si>
  <si>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</si>
  <si>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</si>
  <si>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</si>
  <si>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</si>
  <si>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</si>
  <si>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</si>
  <si>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</si>
  <si>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</si>
  <si>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</si>
  <si>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</si>
  <si>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</si>
  <si>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</si>
  <si>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</si>
  <si>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</si>
  <si>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</si>
  <si>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</si>
  <si>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</si>
  <si>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</si>
  <si>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</si>
  <si>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</si>
  <si>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</si>
  <si>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</si>
  <si>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</si>
  <si>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</si>
  <si>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</si>
  <si>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</si>
  <si>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</si>
  <si>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</si>
  <si>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</si>
  <si>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</si>
  <si>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</si>
  <si>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</si>
  <si>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</si>
  <si>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</si>
  <si>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</si>
  <si>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</si>
  <si>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</si>
  <si>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</si>
  <si>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</si>
  <si>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</si>
  <si>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</si>
  <si>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</si>
  <si>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</si>
  <si>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</si>
  <si>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</si>
  <si>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</si>
  <si>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</si>
  <si>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</si>
  <si>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</si>
  <si>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</si>
  <si>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</si>
  <si>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</si>
  <si>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</si>
  <si>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</si>
  <si>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</si>
  <si>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</si>
  <si>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</si>
  <si>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</si>
  <si>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</si>
  <si>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</si>
  <si>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</si>
  <si>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</si>
  <si>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</si>
  <si>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</si>
  <si>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</si>
  <si>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</si>
  <si>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</si>
  <si>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</si>
  <si>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</si>
  <si>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</si>
  <si>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</si>
  <si>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</si>
  <si>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</si>
  <si>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</si>
  <si>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</si>
  <si>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</si>
  <si>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</si>
  <si>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</si>
  <si>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</si>
  <si>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</si>
  <si>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</si>
  <si>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</si>
  <si>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</si>
  <si>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</si>
  <si>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</si>
  <si>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</si>
  <si>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</si>
  <si>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</si>
  <si>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</si>
  <si>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</si>
  <si>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</si>
  <si>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</si>
  <si>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</si>
  <si>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</si>
  <si>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</si>
  <si>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</si>
  <si>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</si>
  <si>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</si>
  <si>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</si>
  <si>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</si>
  <si>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</si>
  <si>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</si>
  <si>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</si>
  <si>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</si>
  <si>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</si>
  <si>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</si>
  <si>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</si>
  <si>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</si>
  <si>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</si>
  <si>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</si>
  <si>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</si>
  <si>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</si>
  <si>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</si>
  <si>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</si>
  <si>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</si>
  <si>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</si>
  <si>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</si>
  <si>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</si>
  <si>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</si>
  <si>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</si>
  <si>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</si>
  <si>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</si>
  <si>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</si>
  <si>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</si>
  <si>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</si>
  <si>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</si>
  <si>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</si>
  <si>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</si>
  <si>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</si>
  <si>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</si>
  <si>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</si>
  <si>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</si>
  <si>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</si>
  <si>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</si>
  <si>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</si>
  <si>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</si>
  <si>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</si>
  <si>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</si>
  <si>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</si>
  <si>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</si>
  <si>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</si>
  <si>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</si>
  <si>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</si>
  <si>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</si>
  <si>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</si>
  <si>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</si>
  <si>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</si>
  <si>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</si>
  <si>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</si>
  <si>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</si>
  <si>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</si>
  <si>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</si>
  <si>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</si>
  <si>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</si>
  <si>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</si>
  <si>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</si>
  <si>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</si>
  <si>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</si>
  <si>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</si>
  <si>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</si>
  <si>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</si>
  <si>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</si>
  <si>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</si>
  <si>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</si>
  <si>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</si>
  <si>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</si>
  <si>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</si>
  <si>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</si>
  <si>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</si>
  <si>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</si>
  <si>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</si>
  <si>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</si>
  <si>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</si>
  <si>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</si>
  <si>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</si>
  <si>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</si>
  <si>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</si>
  <si>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</si>
  <si>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</si>
  <si>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</si>
  <si>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</si>
  <si>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</si>
  <si>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</si>
  <si>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</si>
  <si>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</si>
  <si>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</si>
  <si>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</si>
  <si>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</si>
  <si>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</si>
  <si>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</si>
  <si>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</si>
  <si>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</si>
  <si>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</si>
  <si>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</si>
  <si>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</si>
  <si>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</si>
  <si>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</si>
  <si>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</si>
  <si>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</si>
  <si>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</si>
  <si>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</si>
  <si>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</si>
  <si>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</si>
  <si>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</si>
  <si>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</si>
  <si>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</si>
  <si>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</si>
  <si>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</si>
  <si>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</si>
  <si>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</si>
  <si>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</si>
  <si>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</si>
  <si>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</si>
  <si>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</si>
  <si>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</si>
  <si>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</si>
  <si>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</si>
  <si>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</si>
  <si>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</si>
  <si>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</si>
  <si>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</si>
  <si>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</si>
  <si>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</si>
  <si>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</si>
  <si>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</si>
  <si>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</si>
  <si>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</si>
  <si>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</si>
  <si>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</si>
  <si>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</si>
  <si>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</si>
  <si>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</si>
  <si>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</si>
  <si>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</si>
  <si>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</si>
  <si>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</si>
  <si>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</si>
  <si>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</si>
  <si>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</si>
  <si>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</si>
  <si>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</si>
  <si>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</si>
  <si>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</si>
  <si>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</si>
  <si>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</si>
  <si>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</si>
  <si>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</si>
  <si>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</si>
  <si>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</si>
  <si>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</si>
  <si>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</si>
  <si>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</si>
  <si>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</si>
  <si>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</si>
  <si>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</si>
  <si>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</si>
  <si>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</si>
  <si>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</si>
  <si>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</si>
  <si>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</si>
  <si>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</si>
  <si>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</si>
  <si>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</si>
  <si>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</si>
  <si>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</si>
  <si>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</si>
  <si>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</si>
  <si>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</si>
  <si>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</si>
  <si>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</si>
  <si>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</si>
  <si>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</si>
  <si>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</si>
  <si>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</si>
  <si>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</si>
  <si>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</si>
  <si>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</si>
  <si>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</si>
  <si>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</si>
  <si>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</si>
  <si>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</si>
  <si>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</si>
  <si>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</si>
  <si>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</si>
  <si>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</si>
  <si>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</si>
  <si>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</si>
  <si>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</si>
  <si>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</si>
  <si>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</si>
  <si>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</si>
  <si>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</si>
  <si>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</si>
  <si>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</si>
  <si>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</si>
  <si>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</si>
  <si>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</si>
  <si>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</si>
  <si>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</si>
  <si>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</si>
  <si>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</si>
  <si>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</si>
  <si>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</si>
  <si>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</si>
  <si>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</si>
  <si>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</si>
  <si>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</si>
  <si>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</si>
  <si>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</si>
  <si>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</si>
  <si>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</si>
  <si>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</si>
  <si>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</si>
  <si>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</si>
  <si>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</si>
  <si>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</si>
  <si>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</si>
  <si>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</si>
  <si>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</si>
  <si>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</si>
  <si>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</si>
  <si>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</si>
  <si>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</si>
  <si>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</si>
  <si>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</si>
  <si>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</si>
  <si>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</si>
  <si>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</si>
  <si>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</si>
  <si>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</si>
  <si>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</si>
  <si>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</si>
  <si>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</si>
  <si>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</si>
  <si>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</si>
  <si>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</si>
  <si>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</si>
  <si>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</si>
  <si>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</si>
  <si>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</si>
  <si>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</si>
  <si>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</si>
  <si>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</si>
  <si>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</si>
  <si>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</si>
  <si>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</si>
  <si>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</si>
  <si>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</si>
  <si>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</si>
  <si>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</si>
  <si>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</si>
  <si>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</si>
  <si>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</si>
  <si>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</si>
  <si>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</si>
  <si>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</si>
  <si>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</si>
  <si>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</si>
  <si>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</si>
  <si>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</si>
  <si>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</si>
  <si>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</si>
  <si>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</si>
  <si>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</si>
  <si>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</si>
  <si>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</si>
  <si>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</si>
  <si>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</si>
  <si>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</si>
  <si>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</si>
  <si>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</si>
  <si>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</si>
  <si>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</si>
  <si>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</si>
  <si>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</si>
  <si>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</si>
  <si>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</si>
  <si>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</si>
  <si>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</si>
  <si>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</si>
  <si>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</si>
  <si>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</si>
  <si>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</si>
  <si>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</si>
  <si>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</si>
  <si>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</si>
  <si>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</si>
  <si>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</si>
  <si>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</si>
  <si>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</si>
  <si>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</si>
  <si>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</si>
  <si>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</si>
  <si>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</si>
  <si>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</si>
  <si>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</si>
  <si>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</si>
  <si>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</si>
  <si>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</si>
  <si>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</si>
  <si>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</si>
  <si>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</si>
  <si>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</si>
  <si>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</si>
  <si>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</si>
  <si>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</si>
  <si>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</si>
  <si>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</si>
  <si>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</si>
  <si>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</si>
  <si>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</si>
  <si>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</si>
  <si>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</si>
  <si>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</si>
  <si>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</si>
  <si>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</si>
  <si>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</si>
  <si>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</si>
  <si>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</si>
  <si>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</si>
  <si>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</si>
  <si>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</si>
  <si>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</si>
  <si>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</si>
  <si>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</si>
  <si>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</si>
  <si>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</si>
  <si>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</si>
  <si>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</si>
  <si>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</si>
  <si>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</si>
  <si>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</si>
  <si>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</si>
  <si>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</si>
  <si>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</si>
  <si>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</si>
  <si>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</si>
  <si>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</si>
  <si>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</si>
  <si>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</si>
  <si>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</si>
  <si>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</si>
  <si>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</si>
  <si>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</si>
  <si>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</si>
  <si>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</si>
  <si>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</si>
  <si>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</si>
  <si>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</si>
  <si>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</si>
  <si>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</si>
  <si>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</si>
  <si>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</si>
  <si>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</si>
  <si>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</si>
  <si>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</si>
  <si>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</si>
  <si>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</si>
  <si>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</si>
  <si>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</si>
  <si>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</si>
  <si>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</si>
  <si>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</si>
  <si>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</si>
  <si>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</si>
  <si>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</si>
  <si>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</si>
  <si>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</si>
  <si>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</si>
  <si>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</si>
  <si>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</si>
  <si>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</si>
  <si>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</si>
  <si>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</si>
  <si>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</si>
  <si>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</si>
  <si>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</si>
  <si>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</si>
  <si>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</si>
  <si>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</si>
  <si>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</si>
  <si>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</si>
  <si>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</si>
  <si>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</si>
  <si>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</si>
  <si>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</si>
  <si>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</si>
  <si>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</si>
  <si>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</si>
  <si>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</si>
  <si>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</si>
  <si>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</si>
  <si>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</si>
  <si>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</si>
  <si>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</si>
  <si>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</si>
  <si>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</si>
  <si>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</si>
  <si>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</si>
  <si>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</si>
  <si>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</si>
  <si>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</si>
  <si>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</si>
  <si>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</si>
  <si>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</si>
  <si>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</si>
  <si>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</si>
  <si>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</si>
  <si>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</si>
  <si>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</si>
  <si>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</si>
  <si>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</si>
  <si>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</si>
  <si>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</si>
  <si>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</si>
  <si>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</si>
  <si>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</si>
  <si>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</si>
  <si>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</si>
  <si>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</si>
  <si>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</si>
  <si>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</si>
  <si>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</si>
  <si>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</si>
  <si>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</si>
  <si>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</si>
  <si>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</si>
  <si>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</si>
  <si>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</si>
  <si>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</si>
  <si>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</si>
  <si>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</si>
  <si>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</si>
  <si>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</si>
  <si>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</si>
  <si>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</si>
  <si>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</si>
  <si>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</si>
  <si>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</si>
  <si>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</si>
  <si>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</si>
  <si>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</si>
  <si>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</si>
  <si>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</si>
  <si>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</si>
  <si>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</si>
  <si>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</si>
  <si>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</si>
  <si>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</si>
  <si>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</si>
  <si>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</si>
  <si>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</si>
  <si>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</si>
  <si>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</si>
  <si>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</si>
  <si>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</si>
  <si>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</si>
  <si>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</si>
  <si>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</si>
  <si>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</si>
  <si>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</si>
  <si>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</si>
  <si>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</si>
  <si>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</si>
  <si>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</si>
  <si>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</si>
  <si>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</si>
  <si>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</si>
  <si>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</si>
  <si>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</si>
  <si>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</si>
  <si>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</si>
  <si>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</si>
  <si>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</si>
  <si>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</si>
  <si>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</si>
  <si>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</si>
  <si>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</si>
  <si>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</si>
  <si>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</si>
  <si>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</si>
  <si>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</si>
  <si>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</si>
  <si>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</si>
  <si>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</si>
  <si>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</si>
  <si>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</si>
  <si>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</si>
  <si>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</si>
  <si>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</si>
  <si>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</si>
  <si>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</si>
  <si>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</si>
  <si>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</si>
  <si>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</si>
  <si>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</si>
  <si>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</si>
  <si>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</si>
  <si>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</si>
  <si>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</si>
  <si>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</si>
  <si>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</si>
  <si>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</si>
  <si>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</si>
  <si>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</si>
  <si>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</si>
  <si>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</si>
  <si>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</si>
  <si>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</si>
  <si>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</si>
  <si>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</si>
  <si>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</si>
  <si>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</si>
  <si>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</si>
  <si>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</si>
  <si>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</si>
  <si>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</si>
  <si>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</si>
  <si>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</si>
  <si>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</si>
  <si>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</si>
  <si>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</si>
  <si>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</si>
  <si>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</si>
  <si>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</si>
  <si>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</si>
  <si>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</si>
  <si>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</si>
  <si>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</si>
  <si>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</si>
  <si>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</si>
  <si>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</si>
  <si>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</si>
  <si>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</si>
  <si>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</si>
  <si>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</si>
  <si>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</si>
  <si>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</si>
  <si>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</si>
  <si>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</si>
  <si>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</si>
  <si>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</si>
  <si>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</si>
  <si>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</si>
  <si>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</si>
  <si>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</si>
  <si>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</si>
  <si>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</si>
  <si>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</si>
  <si>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</si>
  <si>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</si>
  <si>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</si>
  <si>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</si>
  <si>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</si>
  <si>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</si>
  <si>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</si>
  <si>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</si>
  <si>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</si>
  <si>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</si>
  <si>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</si>
  <si>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</si>
  <si>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</si>
  <si>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</si>
  <si>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</si>
  <si>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</si>
  <si>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</si>
  <si>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</si>
  <si>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</si>
  <si>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</si>
  <si>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</si>
  <si>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</si>
  <si>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</si>
  <si>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</si>
  <si>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</si>
  <si>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</si>
  <si>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</si>
  <si>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</si>
  <si>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</si>
  <si>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</si>
  <si>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</si>
  <si>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</si>
  <si>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</si>
  <si>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</si>
  <si>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</si>
  <si>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</si>
  <si>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</si>
  <si>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</si>
  <si>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</si>
  <si>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</si>
  <si>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</si>
  <si>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</si>
  <si>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</si>
  <si>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</si>
  <si>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</si>
  <si>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</si>
  <si>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</si>
  <si>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</si>
  <si>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</si>
  <si>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</si>
  <si>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</si>
  <si>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</si>
  <si>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</si>
  <si>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</si>
  <si>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</si>
  <si>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</si>
  <si>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</si>
  <si>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</si>
  <si>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</si>
  <si>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</si>
  <si>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</si>
  <si>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</si>
  <si>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</si>
  <si>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</si>
  <si>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</si>
  <si>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</si>
  <si>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</si>
  <si>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</si>
  <si>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</si>
  <si>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</si>
  <si>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</si>
  <si>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</si>
  <si>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</si>
  <si>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</si>
  <si>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</si>
  <si>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</si>
  <si>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</si>
  <si>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</si>
  <si>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</si>
  <si>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</si>
  <si>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</si>
  <si>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</si>
  <si>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</si>
  <si>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</si>
  <si>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</si>
  <si>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</si>
  <si>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</si>
  <si>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</si>
  <si>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</si>
  <si>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</si>
  <si>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</si>
  <si>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</si>
  <si>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</si>
  <si>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</si>
  <si>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</si>
  <si>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</si>
  <si>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</si>
  <si>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</si>
  <si>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</si>
  <si>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</si>
  <si>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</si>
  <si>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</si>
  <si>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</si>
  <si>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</si>
  <si>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</si>
  <si>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</si>
  <si>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</si>
  <si>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</si>
  <si>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</si>
  <si>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</si>
  <si>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</si>
  <si>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</si>
  <si>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</si>
  <si>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</si>
  <si>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</si>
  <si>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</si>
  <si>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</si>
  <si>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</si>
  <si>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</si>
  <si>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</si>
  <si>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</si>
  <si>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</si>
  <si>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</si>
  <si>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</si>
  <si>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</si>
  <si>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</si>
  <si>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</si>
  <si>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</si>
  <si>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</si>
  <si>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</si>
  <si>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</si>
  <si>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</si>
  <si>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</si>
  <si>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</si>
  <si>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</si>
  <si>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</si>
  <si>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</si>
  <si>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</si>
  <si>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</si>
  <si>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</si>
  <si>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</si>
  <si>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</si>
  <si>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</si>
  <si>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</si>
  <si>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</si>
  <si>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</si>
  <si>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</si>
  <si>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</si>
  <si>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</si>
  <si>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</si>
  <si>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</si>
  <si>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</si>
  <si>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</si>
  <si>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</si>
  <si>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</si>
  <si>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</si>
  <si>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</si>
  <si>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</si>
  <si>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</si>
  <si>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</si>
  <si>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</si>
  <si>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</si>
  <si>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</si>
  <si>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</si>
  <si>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</si>
  <si>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</si>
  <si>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</si>
  <si>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</si>
  <si>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</si>
  <si>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</si>
  <si>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</si>
  <si>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</si>
  <si>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</si>
  <si>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</si>
  <si>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</si>
  <si>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</si>
  <si>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</si>
  <si>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</si>
  <si>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</si>
  <si>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</si>
  <si>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</si>
  <si>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</si>
  <si>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</si>
  <si>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</si>
  <si>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</si>
  <si>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</si>
  <si>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</si>
  <si>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</si>
  <si>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</si>
  <si>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</si>
  <si>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</si>
  <si>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</si>
  <si>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</si>
  <si>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</si>
  <si>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</si>
  <si>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</si>
  <si>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</si>
  <si>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</si>
  <si>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</si>
  <si>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</si>
  <si>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</si>
  <si>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</si>
  <si>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</si>
  <si>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</si>
  <si>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</si>
  <si>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</si>
  <si>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</si>
  <si>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</si>
  <si>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</si>
  <si>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</si>
  <si>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</si>
  <si>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</si>
  <si>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</si>
  <si>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</si>
  <si>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</si>
  <si>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</si>
  <si>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</si>
  <si>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</si>
  <si>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</si>
  <si>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</si>
  <si>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</si>
  <si>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</si>
  <si>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</si>
  <si>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</si>
  <si>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</si>
  <si>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</si>
  <si>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</si>
  <si>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</si>
  <si>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</si>
  <si>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</si>
  <si>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</si>
  <si>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</si>
  <si>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</si>
  <si>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</si>
  <si>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</si>
  <si>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</si>
  <si>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</si>
  <si>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</si>
  <si>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</si>
  <si>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</si>
  <si>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</si>
  <si>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</si>
  <si>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</si>
  <si>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</si>
  <si>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</si>
  <si>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</si>
  <si>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</si>
  <si>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</si>
  <si>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</si>
  <si>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</si>
  <si>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</si>
  <si>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</si>
  <si>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</si>
  <si>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</si>
  <si>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</si>
  <si>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</si>
  <si>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</si>
  <si>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</si>
  <si>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</si>
  <si>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</si>
  <si>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</si>
  <si>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</si>
  <si>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</si>
  <si>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</si>
  <si>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</si>
  <si>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</si>
  <si>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</si>
  <si>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</si>
  <si>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</si>
  <si>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</si>
  <si>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</si>
  <si>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</si>
  <si>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</si>
  <si>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</si>
  <si>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</si>
  <si>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</si>
  <si>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</si>
  <si>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</si>
  <si>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</si>
  <si>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</si>
  <si>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</si>
  <si>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</si>
  <si>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</si>
  <si>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</si>
  <si>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</si>
  <si>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</si>
  <si>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</si>
  <si>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</si>
  <si>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</si>
  <si>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</si>
  <si>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</si>
  <si>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</si>
  <si>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</si>
  <si>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</si>
  <si>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</si>
  <si>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</si>
  <si>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</si>
  <si>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</si>
  <si>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</si>
  <si>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</si>
  <si>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</si>
  <si>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</si>
  <si>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</si>
  <si>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</si>
  <si>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</si>
  <si>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</si>
  <si>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</si>
  <si>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</si>
  <si>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</si>
  <si>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</si>
  <si>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</si>
  <si>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</si>
  <si>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</si>
  <si>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</si>
  <si>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</si>
  <si>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</si>
  <si>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</si>
  <si>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</si>
  <si>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</si>
  <si>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</si>
  <si>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</si>
  <si>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</si>
  <si>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</si>
  <si>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</si>
  <si>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</si>
  <si>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</si>
  <si>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</si>
  <si>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</si>
  <si>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</si>
  <si>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</si>
  <si>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</si>
  <si>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</si>
  <si>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</si>
  <si>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</si>
  <si>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</si>
  <si>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</si>
  <si>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</si>
  <si>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</si>
  <si>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</si>
  <si>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</si>
  <si>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</si>
  <si>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</si>
  <si>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</si>
  <si>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</si>
  <si>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</si>
  <si>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</si>
  <si>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</si>
  <si>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</si>
  <si>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</si>
  <si>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</si>
  <si>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</si>
  <si>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</si>
  <si>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</si>
  <si>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</si>
  <si>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</si>
  <si>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</si>
  <si>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</si>
  <si>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</si>
  <si>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</si>
  <si>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</si>
  <si>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</si>
  <si>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</si>
  <si>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</si>
  <si>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</si>
  <si>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</si>
  <si>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</si>
  <si>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</si>
  <si>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</si>
  <si>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</si>
  <si>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</si>
  <si>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</si>
  <si>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</si>
  <si>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</si>
  <si>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</si>
  <si>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</si>
  <si>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</si>
  <si>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</si>
  <si>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</si>
  <si>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</si>
  <si>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</si>
  <si>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</si>
  <si>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</si>
  <si>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</si>
  <si>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</si>
  <si>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</si>
  <si>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</si>
  <si>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</si>
  <si>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</si>
  <si>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</si>
  <si>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</si>
  <si>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</si>
  <si>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</si>
  <si>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</si>
  <si>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</si>
  <si>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</si>
  <si>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</si>
  <si>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</si>
  <si>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</si>
  <si>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</si>
  <si>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</si>
  <si>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</si>
  <si>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</si>
  <si>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</si>
  <si>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</si>
  <si>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</si>
  <si>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</si>
  <si>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</si>
  <si>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</si>
  <si>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</si>
  <si>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</si>
  <si>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</si>
  <si>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</si>
  <si>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</si>
  <si>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</si>
  <si>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</si>
  <si>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</si>
  <si>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</si>
  <si>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</si>
  <si>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</si>
  <si>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</si>
  <si>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</si>
  <si>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</si>
  <si>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</si>
  <si>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</si>
  <si>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</si>
  <si>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</si>
  <si>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</si>
  <si>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</si>
  <si>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</si>
  <si>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</si>
  <si>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</si>
  <si>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</si>
  <si>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</si>
  <si>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</si>
  <si>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</si>
  <si>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</si>
  <si>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</si>
  <si>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</si>
  <si>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</si>
  <si>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</si>
  <si>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</si>
  <si>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</si>
  <si>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</si>
  <si>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</si>
  <si>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</si>
  <si>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</si>
  <si>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</si>
  <si>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</si>
  <si>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</si>
  <si>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</si>
  <si>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</si>
  <si>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</si>
  <si>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</si>
  <si>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</si>
  <si>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</si>
  <si>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</si>
  <si>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</si>
  <si>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</si>
  <si>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</si>
  <si>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</si>
  <si>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</si>
  <si>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</si>
  <si>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</si>
  <si>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</si>
  <si>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</si>
  <si>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</si>
  <si>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</si>
  <si>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</si>
  <si>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</si>
  <si>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</si>
  <si>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</si>
  <si>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</si>
  <si>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</si>
  <si>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</si>
  <si>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</si>
  <si>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</si>
  <si>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</si>
  <si>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</si>
  <si>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</si>
  <si>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</si>
  <si>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</si>
  <si>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</si>
  <si>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</si>
  <si>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</si>
  <si>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</si>
  <si>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</si>
  <si>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</si>
  <si>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</si>
  <si>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</si>
  <si>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</si>
  <si>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</si>
  <si>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</si>
  <si>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</si>
  <si>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</si>
  <si>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</si>
  <si>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</si>
  <si>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</si>
  <si>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</si>
  <si>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</si>
  <si>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</si>
  <si>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</si>
  <si>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</si>
  <si>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</si>
  <si>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</si>
  <si>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</si>
  <si>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</si>
  <si>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</si>
  <si>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</si>
  <si>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</si>
  <si>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</si>
  <si>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</si>
  <si>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</si>
  <si>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</si>
  <si>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</si>
  <si>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</si>
  <si>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</si>
  <si>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</si>
  <si>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</si>
  <si>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</si>
  <si>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</si>
  <si>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</si>
  <si>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</si>
  <si>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</si>
  <si>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</si>
  <si>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</si>
  <si>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</si>
  <si>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</si>
  <si>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</si>
  <si>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</si>
  <si>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</si>
  <si>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</si>
  <si>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</si>
  <si>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</si>
  <si>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</si>
  <si>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</si>
  <si>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</si>
  <si>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</si>
  <si>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</si>
  <si>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</si>
  <si>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</si>
  <si>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</si>
  <si>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</si>
  <si>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</si>
  <si>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</si>
  <si>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</si>
  <si>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</si>
  <si>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</si>
  <si>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</si>
  <si>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</si>
  <si>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</si>
  <si>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</si>
  <si>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</si>
  <si>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</si>
  <si>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</si>
  <si>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</si>
  <si>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</si>
  <si>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</si>
  <si>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</si>
  <si>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</si>
  <si>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</si>
  <si>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</si>
  <si>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</si>
  <si>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</si>
  <si>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</si>
  <si>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</si>
  <si>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</si>
  <si>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</si>
  <si>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</si>
  <si>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</si>
  <si>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</si>
  <si>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</si>
  <si>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</si>
  <si>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</si>
  <si>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</si>
  <si>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</si>
  <si>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</si>
  <si>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</si>
  <si>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</si>
  <si>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</si>
  <si>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</si>
  <si>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</si>
  <si>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</si>
  <si>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</si>
  <si>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</si>
  <si>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</si>
  <si>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</si>
  <si>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</si>
  <si>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</si>
  <si>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</si>
  <si>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</si>
  <si>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</si>
  <si>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</si>
  <si>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</si>
  <si>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</si>
  <si>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</si>
  <si>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</si>
  <si>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</si>
  <si>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</si>
  <si>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</si>
  <si>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</si>
  <si>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</si>
  <si>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</si>
  <si>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</si>
  <si>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</si>
  <si>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</si>
  <si>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</si>
  <si>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</si>
  <si>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</si>
  <si>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</si>
  <si>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</si>
  <si>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</si>
  <si>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</si>
  <si>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</si>
  <si>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</si>
  <si>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</si>
  <si>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</si>
  <si>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</si>
  <si>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</si>
  <si>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</si>
  <si>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</si>
  <si>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</si>
  <si>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</si>
  <si>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</si>
  <si>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</si>
  <si>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</si>
  <si>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</si>
  <si>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</si>
  <si>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</si>
  <si>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</si>
  <si>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</si>
  <si>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</si>
  <si>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</si>
  <si>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</si>
  <si>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</si>
  <si>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</si>
  <si>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</si>
  <si>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</si>
  <si>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</si>
  <si>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</si>
  <si>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</si>
  <si>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</si>
  <si>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</si>
  <si>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</si>
  <si>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</si>
  <si>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</si>
  <si>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</si>
  <si>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</si>
  <si>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</si>
  <si>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</si>
  <si>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</si>
  <si>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</si>
  <si>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</si>
  <si>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</si>
  <si>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</si>
  <si>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</si>
  <si>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</si>
  <si>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</si>
  <si>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</si>
  <si>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</si>
  <si>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</si>
  <si>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</si>
  <si>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</si>
  <si>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</si>
  <si>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</si>
  <si>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</si>
  <si>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</si>
  <si>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</si>
  <si>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</si>
  <si>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</si>
  <si>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</si>
  <si>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</si>
  <si>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</si>
  <si>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</si>
  <si>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</si>
  <si>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</si>
  <si>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</si>
  <si>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</si>
  <si>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</si>
  <si>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</si>
  <si>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</si>
  <si>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</si>
  <si>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</si>
  <si>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</si>
  <si>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</si>
  <si>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</si>
  <si>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</si>
  <si>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</si>
  <si>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</si>
  <si>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</si>
  <si>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</si>
  <si>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</si>
  <si>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</si>
  <si>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</si>
  <si>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</si>
  <si>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</si>
  <si>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</si>
  <si>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</si>
  <si>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</si>
  <si>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</si>
  <si>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</si>
  <si>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</si>
  <si>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</si>
  <si>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</si>
  <si>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</si>
  <si>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</si>
  <si>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</si>
  <si>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</si>
  <si>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</si>
  <si>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</si>
  <si>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</si>
  <si>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</si>
  <si>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</si>
  <si>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</si>
  <si>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</si>
  <si>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</si>
  <si>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</si>
  <si>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</si>
  <si>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</si>
  <si>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</si>
  <si>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</si>
  <si>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</si>
  <si>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</si>
  <si>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</si>
  <si>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</si>
  <si>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</si>
  <si>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</si>
  <si>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</si>
  <si>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</si>
  <si>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</si>
  <si>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</si>
  <si>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</si>
  <si>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</si>
  <si>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</si>
  <si>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</si>
  <si>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</si>
  <si>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</si>
  <si>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</si>
  <si>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</si>
  <si>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</si>
  <si>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</si>
  <si>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</si>
  <si>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</si>
  <si>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</si>
  <si>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</si>
  <si>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</si>
  <si>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</si>
  <si>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</si>
  <si>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</si>
  <si>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</si>
  <si>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</si>
  <si>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</si>
  <si>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</si>
  <si>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</si>
  <si>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</si>
  <si>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</si>
  <si>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</si>
  <si>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</si>
  <si>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</si>
  <si>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</si>
  <si>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</si>
  <si>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</si>
  <si>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</si>
  <si>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</si>
  <si>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</si>
  <si>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</si>
  <si>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</si>
  <si>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</si>
  <si>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</si>
  <si>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</si>
  <si>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</si>
  <si>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</si>
  <si>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</si>
  <si>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</si>
  <si>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</si>
  <si>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</si>
  <si>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</si>
  <si>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</si>
  <si>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</si>
  <si>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</si>
  <si>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</si>
  <si>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</si>
  <si>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</si>
  <si>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</si>
  <si>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</si>
  <si>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</si>
  <si>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</si>
  <si>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</si>
  <si>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</si>
  <si>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</si>
  <si>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</si>
  <si>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</si>
  <si>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</si>
  <si>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</si>
  <si>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</si>
  <si>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</si>
  <si>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</si>
  <si>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</si>
  <si>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</si>
  <si>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</si>
  <si>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</si>
  <si>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</si>
  <si>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</si>
  <si>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</si>
  <si>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</si>
  <si>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</si>
  <si>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</si>
  <si>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</si>
  <si>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</si>
  <si>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</si>
  <si>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</si>
  <si>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</si>
  <si>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</si>
  <si>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</si>
  <si>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</si>
  <si>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</si>
  <si>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</si>
  <si>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</si>
  <si>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</si>
  <si>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</si>
  <si>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</si>
  <si>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</si>
  <si>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</si>
  <si>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</si>
  <si>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</si>
  <si>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</si>
  <si>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</si>
  <si>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</si>
  <si>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</si>
  <si>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</si>
  <si>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</si>
  <si>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</si>
  <si>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</si>
  <si>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</si>
  <si>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</si>
  <si>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</si>
  <si>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</si>
  <si>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</si>
  <si>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</si>
  <si>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</si>
  <si>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</si>
  <si>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</si>
  <si>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</si>
  <si>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</si>
  <si>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</si>
  <si>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</si>
  <si>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</si>
  <si>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</si>
  <si>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</si>
  <si>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</si>
  <si>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</si>
  <si>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</si>
  <si>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</si>
  <si>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</si>
  <si>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</si>
  <si>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</si>
  <si>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</si>
  <si>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</si>
  <si>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</si>
  <si>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</si>
  <si>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</si>
  <si>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</si>
  <si>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</si>
  <si>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</si>
  <si>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</si>
  <si>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</si>
  <si>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</si>
  <si>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</si>
  <si>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</si>
  <si>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</si>
  <si>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</si>
  <si>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</si>
  <si>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</si>
  <si>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</si>
  <si>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</si>
  <si>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</si>
  <si>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</si>
  <si>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</si>
  <si>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</si>
  <si>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</si>
  <si>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</si>
  <si>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</si>
  <si>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</si>
  <si>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</si>
  <si>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</si>
  <si>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</si>
  <si>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</si>
  <si>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</si>
  <si>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</si>
  <si>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</si>
  <si>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</si>
  <si>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</si>
  <si>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</si>
  <si>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</si>
  <si>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</si>
  <si>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</si>
  <si>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</si>
  <si>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</si>
  <si>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</si>
  <si>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</si>
  <si>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</si>
  <si>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</si>
  <si>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</si>
  <si>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</si>
  <si>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</si>
  <si>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</si>
  <si>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</si>
  <si>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</si>
  <si>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</si>
  <si>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</si>
  <si>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</si>
  <si>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</si>
  <si>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</si>
  <si>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</si>
  <si>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</si>
  <si>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</si>
  <si>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</si>
  <si>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</si>
  <si>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</si>
  <si>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</si>
  <si>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</si>
  <si>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</si>
  <si>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</si>
  <si>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</si>
  <si>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</si>
  <si>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</si>
  <si>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</si>
  <si>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</si>
  <si>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</si>
  <si>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</si>
  <si>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</si>
  <si>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</si>
  <si>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</si>
  <si>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</si>
  <si>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</si>
  <si>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</si>
  <si>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</si>
  <si>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</si>
  <si>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</si>
  <si>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</si>
  <si>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</si>
  <si>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</si>
  <si>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</si>
  <si>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</si>
  <si>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</si>
  <si>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</si>
  <si>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</si>
  <si>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</si>
  <si>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</si>
  <si>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</si>
  <si>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</si>
  <si>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</si>
  <si>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</si>
  <si>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</si>
  <si>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</si>
  <si>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</si>
  <si>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</si>
  <si>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</si>
  <si>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</si>
  <si>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</si>
  <si>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</si>
  <si>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</si>
  <si>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</si>
  <si>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</si>
  <si>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</si>
  <si>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</si>
  <si>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</si>
  <si>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</si>
  <si>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</si>
  <si>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</si>
  <si>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</si>
  <si>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</si>
  <si>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</si>
  <si>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</si>
  <si>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</si>
  <si>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</si>
  <si>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</si>
  <si>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</si>
  <si>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</si>
  <si>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</si>
  <si>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</si>
  <si>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</si>
  <si>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</si>
  <si>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</si>
  <si>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</si>
  <si>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</si>
  <si>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</si>
  <si>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</si>
  <si>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</si>
  <si>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</si>
  <si>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</si>
  <si>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</si>
  <si>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</si>
  <si>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</si>
  <si>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</si>
  <si>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</si>
  <si>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</si>
  <si>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</si>
  <si>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</si>
  <si>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</si>
  <si>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</si>
  <si>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</si>
  <si>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</si>
  <si>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</si>
  <si>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</si>
  <si>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</si>
  <si>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</si>
  <si>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</si>
  <si>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</si>
  <si>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</si>
  <si>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</si>
  <si>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</si>
  <si>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</si>
  <si>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</si>
  <si>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</si>
  <si>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</si>
  <si>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</si>
  <si>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</si>
  <si>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</si>
  <si>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</si>
  <si>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</si>
  <si>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</si>
  <si>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</si>
  <si>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</si>
  <si>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</si>
  <si>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</si>
  <si>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</si>
  <si>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</si>
  <si>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</si>
  <si>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</si>
  <si>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</si>
  <si>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</si>
  <si>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</si>
  <si>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</si>
  <si>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</si>
  <si>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</si>
  <si>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</si>
  <si>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</si>
  <si>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</si>
  <si>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</si>
  <si>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</si>
  <si>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</si>
  <si>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</si>
  <si>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</si>
  <si>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</si>
  <si>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</si>
  <si>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</si>
  <si>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</si>
  <si>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</si>
  <si>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</si>
  <si>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</si>
  <si>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</si>
  <si>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</si>
  <si>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</si>
  <si>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</si>
  <si>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</si>
  <si>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</si>
  <si>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</si>
  <si>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</si>
  <si>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</si>
  <si>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</si>
  <si>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</si>
  <si>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</si>
  <si>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</si>
  <si>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</si>
  <si>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</si>
  <si>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</si>
  <si>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</si>
  <si>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</si>
  <si>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</si>
  <si>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</si>
  <si>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</si>
  <si>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</si>
  <si>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</si>
  <si>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</si>
  <si>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</si>
  <si>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</si>
  <si>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</si>
  <si>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</si>
  <si>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</si>
  <si>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</si>
  <si>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</si>
  <si>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</si>
  <si>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</si>
  <si>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</si>
  <si>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</si>
  <si>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</si>
  <si>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</si>
  <si>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</si>
  <si>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</si>
  <si>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</si>
  <si>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</si>
  <si>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</si>
  <si>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</si>
  <si>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</si>
  <si>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</si>
  <si>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</si>
  <si>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</si>
  <si>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</si>
  <si>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</si>
  <si>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</si>
  <si>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</si>
  <si>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</si>
  <si>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</si>
  <si>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</si>
  <si>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</si>
  <si>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</si>
  <si>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</si>
  <si>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</si>
  <si>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</si>
  <si>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</si>
  <si>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</si>
  <si>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</si>
  <si>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</si>
  <si>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</si>
  <si>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</si>
  <si>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</si>
  <si>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</si>
  <si>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</si>
  <si>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</si>
  <si>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</si>
  <si>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</si>
  <si>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</si>
  <si>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</si>
  <si>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</si>
  <si>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</si>
  <si>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</si>
  <si>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</si>
  <si>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</si>
  <si>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</si>
  <si>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</si>
  <si>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</si>
  <si>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</si>
  <si>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</si>
  <si>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</si>
  <si>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</si>
  <si>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</si>
  <si>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</si>
  <si>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</si>
  <si>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</si>
  <si>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</si>
  <si>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</si>
  <si>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</si>
  <si>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</si>
  <si>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</si>
  <si>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</si>
  <si>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</si>
  <si>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</si>
  <si>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</si>
  <si>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</si>
  <si>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</si>
  <si>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</si>
  <si>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</si>
  <si>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</si>
  <si>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</si>
  <si>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</si>
  <si>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</si>
  <si>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</si>
  <si>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</si>
  <si>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</si>
  <si>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</si>
  <si>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</si>
  <si>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</si>
  <si>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</si>
  <si>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</si>
  <si>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</si>
  <si>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</si>
  <si>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</si>
  <si>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</si>
  <si>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</si>
  <si>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</si>
  <si>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</si>
  <si>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</si>
  <si>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</si>
  <si>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</si>
  <si>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</si>
  <si>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</si>
  <si>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</si>
  <si>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</si>
  <si>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</si>
  <si>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</si>
  <si>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</si>
  <si>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</si>
  <si>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</si>
  <si>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</si>
  <si>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</si>
  <si>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</si>
  <si>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</si>
  <si>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</si>
  <si>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</si>
  <si>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</si>
  <si>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</si>
  <si>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</si>
  <si>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</si>
  <si>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</si>
  <si>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</si>
  <si>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</si>
  <si>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</si>
  <si>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</si>
  <si>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</si>
  <si>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</si>
  <si>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</si>
  <si>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</si>
  <si>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</si>
  <si>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</si>
  <si>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</si>
  <si>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</si>
  <si>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</si>
  <si>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</si>
  <si>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</si>
  <si>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</si>
  <si>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</si>
  <si>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</si>
  <si>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</si>
  <si>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</si>
  <si>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</si>
  <si>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</si>
  <si>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</si>
  <si>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</si>
  <si>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</si>
  <si>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</si>
  <si>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</si>
  <si>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</si>
  <si>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</si>
  <si>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</si>
  <si>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</si>
  <si>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</si>
  <si>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</si>
  <si>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</si>
  <si>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</si>
  <si>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</si>
  <si>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</si>
  <si>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</si>
  <si>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</si>
  <si>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</si>
  <si>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</si>
  <si>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</si>
  <si>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</si>
  <si>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</si>
  <si>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</si>
  <si>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</si>
  <si>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</si>
  <si>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</si>
  <si>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</si>
  <si>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</si>
  <si>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</si>
  <si>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</si>
  <si>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</si>
  <si>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</si>
  <si>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</si>
  <si>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</si>
  <si>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</si>
  <si>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</si>
  <si>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</si>
  <si>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</si>
  <si>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</si>
  <si>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</si>
  <si>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</si>
  <si>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</si>
  <si>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</si>
  <si>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</si>
  <si>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</si>
  <si>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</si>
  <si>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</si>
  <si>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</si>
  <si>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</si>
  <si>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</si>
  <si>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</si>
  <si>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</si>
  <si>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</si>
  <si>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</si>
  <si>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</si>
  <si>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</si>
  <si>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</si>
  <si>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</si>
  <si>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</si>
  <si>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</si>
  <si>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</si>
  <si>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</si>
  <si>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</si>
  <si>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</si>
  <si>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</si>
  <si>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</si>
  <si>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</si>
  <si>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</si>
  <si>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</si>
  <si>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</si>
  <si>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</si>
  <si>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</si>
  <si>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</si>
  <si>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</si>
  <si>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</si>
  <si>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</si>
  <si>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</si>
  <si>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</si>
  <si>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</si>
  <si>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</si>
  <si>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</si>
  <si>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</si>
  <si>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</si>
  <si>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</si>
  <si>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</si>
  <si>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</si>
  <si>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</si>
  <si>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</si>
  <si>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</si>
  <si>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</si>
  <si>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</si>
  <si>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</si>
  <si>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</si>
  <si>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</si>
  <si>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</si>
  <si>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</si>
  <si>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</si>
  <si>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</si>
  <si>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</si>
  <si>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</si>
  <si>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</si>
  <si>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</si>
  <si>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</si>
  <si>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</si>
  <si>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</si>
  <si>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</si>
  <si>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</si>
  <si>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</si>
  <si>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</si>
  <si>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</si>
  <si>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</si>
  <si>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</si>
  <si>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</si>
  <si>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</si>
  <si>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</si>
  <si>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</si>
  <si>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</si>
  <si>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</si>
  <si>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</si>
  <si>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</si>
  <si>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</si>
  <si>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</si>
  <si>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</si>
  <si>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</si>
  <si>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</si>
  <si>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</si>
  <si>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</si>
  <si>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</si>
  <si>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</si>
  <si>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</si>
  <si>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</si>
  <si>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</si>
  <si>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</si>
  <si>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</si>
  <si>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</si>
  <si>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</si>
  <si>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</si>
  <si>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</si>
  <si>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</si>
  <si>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</si>
  <si>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</si>
  <si>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</si>
  <si>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</si>
  <si>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</si>
  <si>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</si>
  <si>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</si>
  <si>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</si>
  <si>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</si>
  <si>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</si>
  <si>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</si>
  <si>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</si>
  <si>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</si>
  <si>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</si>
  <si>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</si>
  <si>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</si>
  <si>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</si>
  <si>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</si>
  <si>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</si>
  <si>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</si>
  <si>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</si>
  <si>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</si>
  <si>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</si>
  <si>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</si>
  <si>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</si>
  <si>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</si>
  <si>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</si>
  <si>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</si>
  <si>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</si>
  <si>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</si>
  <si>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</si>
  <si>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</si>
  <si>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</si>
  <si>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</si>
  <si>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</si>
  <si>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</si>
  <si>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</si>
  <si>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</si>
  <si>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</si>
  <si>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</si>
  <si>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</si>
  <si>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</si>
  <si>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</si>
  <si>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</si>
  <si>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</si>
  <si>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</si>
  <si>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</si>
  <si>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</si>
  <si>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</si>
  <si>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</si>
  <si>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</si>
  <si>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</si>
  <si>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</si>
  <si>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</si>
  <si>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</si>
  <si>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</si>
  <si>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</si>
  <si>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</si>
  <si>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</si>
  <si>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</si>
  <si>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</si>
  <si>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</si>
  <si>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</si>
  <si>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</si>
  <si>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</si>
  <si>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</si>
  <si>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</si>
  <si>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</si>
  <si>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</si>
  <si>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</si>
  <si>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</si>
  <si>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</si>
  <si>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</si>
  <si>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</si>
  <si>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</si>
  <si>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</si>
  <si>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</si>
  <si>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</si>
  <si>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</si>
  <si>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</si>
  <si>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</si>
  <si>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</si>
  <si>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</si>
  <si>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</si>
  <si>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</si>
  <si>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</si>
  <si>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</si>
  <si>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</si>
  <si>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</si>
  <si>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</si>
  <si>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</si>
  <si>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</si>
  <si>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</si>
  <si>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</si>
  <si>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</si>
  <si>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</si>
  <si>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</si>
  <si>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</si>
  <si>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</si>
  <si>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</si>
  <si>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</si>
  <si>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</si>
  <si>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</si>
  <si>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</si>
  <si>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</si>
  <si>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</si>
  <si>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</si>
  <si>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</si>
  <si>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</si>
  <si>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</si>
  <si>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</si>
  <si>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</si>
  <si>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</si>
  <si>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</si>
  <si>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</si>
  <si>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</si>
  <si>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</si>
  <si>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</si>
  <si>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</si>
  <si>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</si>
  <si>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</si>
  <si>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</si>
  <si>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</si>
  <si>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</si>
  <si>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</si>
  <si>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</si>
  <si>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</si>
  <si>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</si>
  <si>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</si>
  <si>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</si>
  <si>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</si>
  <si>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</si>
  <si>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</si>
  <si>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</si>
  <si>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</si>
  <si>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</si>
  <si>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</si>
  <si>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</si>
  <si>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</si>
  <si>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</si>
  <si>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</si>
  <si>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</si>
  <si>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</si>
  <si>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</si>
  <si>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</si>
  <si>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</si>
  <si>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</si>
  <si>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</si>
  <si>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</si>
  <si>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</si>
  <si>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</si>
  <si>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</si>
  <si>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</si>
  <si>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</si>
  <si>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</si>
  <si>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</si>
  <si>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</si>
  <si>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</si>
  <si>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</si>
  <si>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</si>
  <si>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</si>
  <si>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</si>
  <si>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</si>
  <si>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</si>
  <si>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</si>
  <si>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</si>
  <si>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</si>
  <si>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</si>
  <si>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</si>
  <si>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</si>
  <si>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</si>
  <si>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</si>
  <si>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</si>
  <si>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</si>
  <si>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</si>
  <si>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</si>
  <si>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</si>
  <si>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</si>
  <si>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</si>
  <si>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</si>
  <si>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</si>
  <si>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</si>
  <si>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</si>
  <si>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</si>
  <si>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</si>
  <si>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</si>
  <si>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</si>
  <si>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</si>
  <si>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</si>
  <si>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</si>
  <si>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</si>
  <si>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</si>
  <si>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</si>
  <si>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</si>
  <si>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</si>
  <si>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</si>
  <si>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</si>
  <si>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</si>
  <si>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</si>
  <si>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</si>
  <si>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</si>
  <si>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</si>
  <si>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</si>
  <si>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</si>
  <si>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</si>
  <si>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</si>
  <si>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</si>
  <si>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</si>
  <si>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</si>
  <si>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</si>
  <si>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</si>
  <si>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</si>
  <si>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</si>
  <si>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</si>
  <si>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</si>
  <si>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</si>
  <si>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</si>
  <si>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</si>
  <si>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</si>
  <si>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</si>
  <si>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</si>
  <si>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</si>
  <si>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</si>
  <si>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</si>
  <si>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</si>
  <si>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</si>
  <si>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</si>
  <si>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</si>
  <si>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</si>
  <si>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</si>
  <si>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</si>
  <si>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</si>
  <si>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</si>
  <si>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</si>
  <si>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</si>
  <si>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</si>
  <si>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</si>
  <si>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</si>
  <si>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</si>
  <si>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</si>
  <si>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</si>
  <si>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</si>
  <si>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</si>
  <si>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</si>
  <si>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</si>
  <si>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</si>
  <si>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</si>
  <si>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</si>
  <si>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</si>
  <si>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</si>
  <si>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</si>
  <si>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</si>
  <si>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</si>
  <si>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</si>
  <si>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</si>
  <si>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</si>
  <si>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</si>
  <si>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</si>
  <si>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</si>
  <si>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</si>
  <si>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</si>
  <si>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</si>
  <si>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</si>
  <si>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</si>
  <si>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</si>
  <si>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</si>
  <si>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</si>
  <si>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</si>
  <si>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</si>
  <si>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</si>
  <si>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</si>
  <si>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</si>
  <si>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</si>
  <si>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</si>
  <si>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</si>
  <si>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</si>
  <si>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</si>
  <si>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</si>
  <si>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</si>
  <si>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</si>
  <si>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</si>
  <si>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</si>
  <si>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</si>
  <si>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</si>
  <si>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</si>
  <si>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</si>
  <si>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</si>
  <si>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</si>
  <si>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</si>
  <si>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</si>
  <si>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</si>
  <si>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</si>
  <si>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</si>
  <si>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</si>
  <si>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</si>
  <si>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</si>
  <si>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</si>
  <si>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</si>
  <si>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</si>
  <si>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</si>
  <si>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</si>
  <si>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</si>
  <si>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</si>
  <si>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</si>
  <si>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</si>
  <si>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</si>
  <si>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</si>
  <si>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</si>
  <si>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</si>
  <si>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</si>
  <si>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</si>
  <si>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</si>
  <si>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</si>
  <si>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</si>
  <si>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</si>
  <si>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</si>
  <si>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</si>
  <si>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</si>
  <si>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</si>
  <si>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</si>
  <si>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</si>
  <si>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</si>
  <si>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</si>
  <si>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</si>
  <si>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</si>
  <si>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</si>
  <si>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</si>
  <si>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</si>
  <si>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</si>
  <si>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</si>
  <si>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</si>
  <si>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</si>
  <si>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</si>
  <si>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</si>
  <si>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</si>
  <si>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</si>
  <si>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</si>
  <si>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</si>
  <si>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</si>
  <si>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</si>
  <si>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</si>
  <si>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</si>
  <si>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</si>
  <si>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</si>
  <si>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</si>
  <si>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</si>
  <si>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</si>
  <si>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</si>
  <si>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</si>
  <si>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</si>
  <si>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</si>
  <si>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</si>
  <si>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</si>
  <si>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</si>
  <si>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</si>
  <si>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</si>
  <si>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</si>
  <si>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</si>
  <si>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</si>
  <si>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</si>
  <si>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</si>
  <si>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</si>
  <si>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</si>
  <si>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</si>
  <si>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</si>
  <si>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</si>
  <si>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</si>
  <si>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</si>
  <si>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</si>
  <si>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</si>
  <si>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</si>
  <si>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</si>
  <si>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</si>
  <si>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</si>
  <si>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</si>
  <si>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</si>
  <si>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</si>
  <si>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</si>
  <si>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</si>
  <si>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</si>
  <si>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</si>
  <si>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</si>
  <si>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</si>
  <si>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</si>
  <si>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</si>
  <si>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</si>
  <si>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</si>
  <si>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</si>
  <si>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</si>
  <si>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</si>
  <si>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</si>
  <si>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</si>
  <si>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</si>
  <si>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</si>
  <si>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</si>
  <si>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</si>
  <si>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</si>
  <si>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</si>
  <si>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</si>
  <si>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</si>
  <si>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</si>
  <si>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</si>
  <si>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</si>
  <si>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</si>
  <si>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</si>
  <si>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</si>
  <si>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</si>
  <si>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</si>
  <si>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</si>
  <si>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</si>
  <si>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</si>
  <si>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</si>
  <si>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</si>
  <si>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</si>
  <si>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</si>
  <si>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</si>
  <si>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</si>
  <si>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</si>
  <si>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</si>
  <si>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</si>
  <si>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</si>
  <si>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</si>
  <si>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</si>
  <si>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</si>
  <si>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</si>
  <si>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</si>
  <si>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</si>
  <si>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</si>
  <si>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</si>
  <si>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</si>
  <si>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</si>
  <si>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</si>
  <si>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</si>
  <si>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</si>
  <si>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</si>
  <si>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</si>
  <si>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</si>
  <si>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</si>
  <si>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</si>
  <si>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</si>
  <si>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</si>
  <si>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</si>
  <si>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</si>
  <si>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</si>
  <si>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</si>
  <si>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</si>
  <si>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</si>
  <si>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</si>
  <si>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</si>
  <si>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</si>
  <si>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</si>
  <si>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</si>
  <si>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</si>
  <si>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</si>
  <si>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</si>
  <si>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</si>
  <si>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</si>
  <si>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</si>
  <si>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</si>
  <si>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</si>
  <si>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</si>
  <si>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</si>
  <si>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</si>
  <si>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</si>
  <si>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</si>
  <si>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</si>
  <si>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</si>
  <si>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</si>
  <si>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</si>
  <si>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</si>
  <si>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</si>
  <si>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</si>
  <si>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</si>
  <si>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</si>
  <si>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</si>
  <si>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</si>
  <si>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</si>
  <si>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</si>
  <si>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</si>
  <si>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</si>
  <si>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</si>
  <si>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</si>
  <si>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</si>
  <si>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</si>
  <si>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</si>
  <si>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</si>
  <si>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</si>
  <si>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</si>
  <si>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</si>
  <si>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</si>
  <si>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</si>
  <si>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</si>
  <si>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</si>
  <si>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</si>
  <si>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</si>
  <si>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</si>
  <si>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</si>
  <si>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</si>
  <si>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</si>
  <si>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</si>
  <si>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</si>
  <si>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</si>
  <si>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</si>
  <si>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</si>
  <si>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</si>
  <si>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</si>
  <si>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</si>
  <si>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</si>
  <si>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</si>
  <si>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</si>
  <si>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</si>
  <si>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</si>
  <si>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</si>
  <si>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</si>
  <si>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</si>
  <si>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</si>
  <si>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</si>
  <si>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</si>
  <si>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</si>
  <si>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</si>
  <si>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</si>
  <si>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</si>
  <si>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</si>
  <si>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</si>
  <si>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</si>
  <si>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</si>
  <si>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</si>
  <si>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</si>
  <si>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</si>
  <si>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</si>
  <si>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</si>
  <si>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</si>
  <si>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</si>
  <si>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</si>
  <si>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</si>
  <si>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</si>
  <si>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</si>
  <si>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</si>
  <si>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</si>
  <si>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</si>
  <si>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</si>
  <si>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</si>
  <si>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</si>
  <si>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</si>
  <si>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</si>
  <si>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</si>
  <si>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</si>
  <si>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</si>
  <si>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</si>
  <si>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</si>
  <si>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</si>
  <si>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</si>
  <si>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</si>
  <si>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</si>
  <si>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</si>
  <si>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</si>
  <si>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</si>
  <si>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</si>
  <si>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</si>
  <si>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</si>
  <si>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</si>
  <si>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</si>
  <si>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</si>
  <si>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</si>
  <si>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</si>
  <si>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</si>
  <si>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</si>
  <si>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</si>
  <si>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</si>
  <si>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</si>
  <si>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</si>
  <si>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</si>
  <si>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</si>
  <si>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</si>
  <si>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</si>
  <si>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</si>
  <si>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</si>
  <si>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</si>
  <si>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</si>
  <si>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</si>
  <si>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</si>
  <si>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</si>
  <si>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</si>
  <si>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</si>
  <si>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</si>
  <si>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</si>
  <si>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</si>
  <si>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</si>
  <si>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</si>
  <si>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</si>
  <si>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</si>
  <si>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</si>
  <si>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</si>
  <si>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</si>
  <si>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</si>
  <si>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</si>
  <si>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</si>
  <si>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</si>
  <si>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</si>
  <si>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</si>
  <si>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</si>
  <si>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</si>
  <si>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</si>
  <si>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</si>
  <si>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</si>
  <si>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</si>
  <si>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</si>
  <si>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</si>
  <si>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</si>
  <si>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</si>
  <si>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</si>
  <si>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</si>
  <si>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</si>
  <si>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</si>
  <si>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</si>
  <si>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</si>
  <si>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</si>
  <si>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</si>
  <si>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</si>
  <si>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</si>
  <si>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</si>
  <si>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</si>
  <si>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</si>
  <si>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</si>
  <si>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</si>
  <si>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</si>
  <si>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</si>
  <si>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</si>
  <si>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</si>
  <si>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</si>
  <si>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</si>
  <si>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</si>
  <si>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</si>
  <si>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</si>
  <si>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</si>
  <si>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</si>
  <si>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</si>
  <si>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</si>
  <si>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</si>
  <si>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</si>
  <si>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</si>
  <si>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</si>
  <si>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</si>
  <si>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</si>
  <si>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</si>
  <si>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</si>
  <si>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</si>
  <si>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</si>
  <si>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</si>
  <si>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</si>
  <si>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</si>
  <si>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</si>
  <si>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</si>
  <si>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</si>
  <si>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</si>
  <si>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</si>
  <si>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</si>
  <si>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</si>
  <si>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</si>
  <si>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</si>
  <si>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</si>
  <si>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</si>
  <si>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</si>
  <si>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</si>
  <si>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</si>
  <si>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</si>
  <si>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</si>
  <si>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</si>
  <si>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</si>
  <si>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</si>
  <si>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</si>
  <si>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</si>
  <si>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</si>
  <si>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</si>
  <si>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</si>
  <si>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</si>
  <si>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</si>
  <si>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</si>
  <si>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</si>
  <si>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</si>
  <si>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</si>
  <si>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</si>
  <si>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</si>
  <si>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</si>
  <si>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</si>
  <si>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</si>
  <si>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</si>
  <si>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</si>
  <si>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</si>
  <si>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</si>
  <si>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</si>
  <si>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</si>
  <si>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</si>
  <si>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</si>
  <si>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</si>
  <si>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</si>
  <si>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</si>
  <si>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</si>
  <si>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</si>
  <si>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</si>
  <si>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</si>
  <si>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</si>
  <si>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</si>
  <si>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</si>
  <si>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</si>
  <si>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</si>
  <si>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</si>
  <si>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</si>
  <si>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</si>
  <si>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</si>
  <si>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</si>
  <si>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</si>
  <si>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</si>
  <si>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</si>
  <si>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</si>
  <si>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</si>
  <si>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</si>
  <si>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</si>
  <si>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</si>
  <si>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</si>
  <si>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</si>
  <si>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</si>
  <si>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</si>
  <si>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</si>
  <si>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</si>
  <si>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</si>
  <si>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</si>
  <si>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</si>
  <si>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</si>
  <si>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</si>
  <si>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</si>
  <si>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</si>
  <si>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</si>
  <si>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</si>
  <si>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</si>
  <si>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</si>
  <si>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</si>
  <si>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</si>
  <si>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</si>
  <si>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</si>
  <si>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</si>
  <si>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</si>
  <si>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</si>
  <si>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</si>
  <si>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</si>
  <si>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</si>
  <si>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</si>
  <si>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</si>
  <si>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</si>
  <si>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</si>
  <si>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</si>
  <si>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</si>
  <si>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</si>
  <si>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</si>
  <si>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</si>
  <si>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</si>
  <si>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</si>
  <si>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</si>
  <si>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</si>
  <si>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</si>
  <si>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</si>
  <si>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</si>
  <si>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</si>
  <si>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</si>
  <si>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</si>
  <si>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</si>
  <si>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</si>
  <si>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</si>
  <si>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</si>
  <si>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</si>
  <si>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</si>
  <si>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</si>
  <si>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</si>
  <si>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</si>
  <si>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</si>
  <si>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</si>
  <si>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</si>
  <si>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</si>
  <si>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</si>
  <si>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</si>
  <si>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</si>
  <si>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</si>
  <si>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</si>
  <si>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</si>
  <si>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</si>
  <si>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</si>
  <si>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</si>
  <si>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</si>
  <si>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</si>
  <si>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</si>
  <si>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</si>
  <si>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</si>
  <si>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</si>
  <si>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</si>
  <si>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</si>
  <si>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</si>
  <si>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</si>
  <si>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</si>
  <si>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</si>
  <si>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</si>
  <si>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</si>
  <si>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</si>
  <si>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</si>
  <si>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</si>
  <si>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</si>
  <si>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</si>
  <si>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</si>
  <si>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</si>
  <si>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</si>
  <si>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</si>
  <si>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</si>
  <si>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</si>
  <si>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</si>
  <si>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</si>
  <si>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</si>
  <si>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</si>
  <si>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</si>
  <si>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</si>
  <si>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</si>
  <si>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</si>
  <si>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</si>
  <si>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</si>
  <si>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</si>
  <si>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</si>
  <si>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</si>
  <si>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</si>
  <si>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</si>
  <si>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</si>
  <si>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</si>
  <si>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</si>
  <si>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</si>
  <si>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</si>
  <si>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</si>
  <si>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</si>
  <si>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</si>
  <si>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</si>
  <si>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</si>
  <si>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</si>
  <si>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</si>
  <si>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</si>
  <si>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</si>
  <si>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</si>
  <si>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</si>
  <si>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</si>
  <si>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</si>
  <si>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</si>
  <si>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</si>
  <si>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</si>
  <si>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</si>
  <si>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</si>
  <si>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</si>
  <si>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</si>
  <si>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</si>
  <si>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</si>
  <si>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</si>
  <si>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</si>
  <si>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</si>
  <si>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</si>
  <si>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</si>
  <si>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</si>
  <si>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</si>
  <si>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</si>
  <si>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</si>
  <si>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</si>
  <si>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</si>
  <si>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</si>
  <si>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</si>
  <si>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</si>
  <si>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</si>
  <si>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</si>
  <si>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</si>
  <si>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</si>
  <si>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</si>
  <si>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</si>
  <si>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</si>
  <si>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</si>
  <si>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</si>
  <si>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</si>
  <si>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</si>
  <si>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</si>
  <si>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</si>
  <si>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</si>
  <si>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</si>
  <si>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</si>
  <si>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</si>
  <si>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</si>
  <si>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</si>
  <si>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</si>
  <si>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</si>
  <si>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</si>
  <si>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</si>
  <si>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</si>
  <si>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</si>
  <si>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</si>
  <si>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</si>
  <si>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</si>
  <si>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</si>
  <si>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</si>
  <si>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</si>
  <si>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</si>
  <si>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</si>
  <si>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</si>
  <si>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</si>
  <si>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</si>
  <si>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</si>
  <si>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</si>
  <si>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</si>
  <si>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</si>
  <si>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</si>
  <si>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</si>
  <si>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</si>
  <si>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</si>
  <si>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</si>
  <si>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</si>
  <si>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</si>
  <si>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</si>
  <si>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</si>
  <si>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</si>
  <si>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</si>
  <si>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</si>
  <si>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</si>
  <si>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</si>
  <si>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</si>
  <si>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</si>
  <si>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</si>
  <si>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</si>
  <si>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</si>
  <si>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</si>
  <si>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</si>
  <si>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</si>
  <si>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</si>
  <si>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</si>
  <si>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</si>
  <si>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</si>
  <si>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</si>
  <si>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</si>
  <si>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</si>
  <si>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</si>
  <si>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</si>
  <si>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</si>
  <si>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</si>
  <si>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</si>
  <si>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</si>
  <si>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</si>
  <si>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</si>
  <si>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</si>
  <si>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</si>
  <si>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</si>
  <si>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</si>
  <si>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</si>
  <si>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</si>
  <si>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</si>
  <si>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</si>
  <si>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</si>
  <si>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</si>
  <si>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</si>
  <si>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</si>
  <si>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</si>
  <si>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</si>
  <si>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</si>
  <si>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</si>
  <si>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</si>
  <si>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</si>
  <si>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</si>
  <si>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</si>
  <si>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</si>
  <si>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</si>
  <si>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</si>
  <si>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</si>
  <si>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</si>
  <si>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</si>
  <si>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</si>
  <si>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</si>
  <si>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</si>
  <si>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</si>
  <si>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</si>
  <si>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</si>
  <si>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</si>
  <si>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</si>
  <si>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</si>
  <si>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</si>
  <si>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</si>
  <si>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</si>
  <si>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</si>
  <si>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</si>
  <si>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</si>
  <si>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</si>
  <si>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</si>
  <si>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</si>
  <si>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</si>
  <si>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</si>
  <si>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</si>
  <si>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</si>
  <si>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</si>
  <si>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</si>
  <si>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</si>
  <si>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</si>
  <si>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</si>
  <si>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</si>
  <si>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</si>
  <si>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</si>
  <si>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</si>
  <si>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</si>
  <si>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</si>
  <si>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</si>
  <si>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</si>
  <si>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</si>
  <si>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</si>
  <si>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</si>
  <si>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</si>
  <si>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</si>
  <si>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</si>
  <si>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</si>
  <si>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</si>
  <si>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</si>
  <si>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</si>
  <si>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</si>
  <si>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</si>
  <si>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</si>
  <si>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</si>
  <si>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</si>
  <si>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</si>
  <si>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</si>
  <si>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</si>
  <si>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</si>
  <si>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</si>
  <si>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</si>
  <si>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</si>
  <si>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</si>
  <si>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</si>
  <si>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</si>
  <si>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</si>
  <si>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</si>
  <si>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</si>
  <si>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</si>
  <si>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</si>
  <si>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</si>
  <si>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</si>
  <si>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</si>
  <si>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</si>
  <si>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</si>
  <si>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</si>
  <si>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</si>
  <si>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</si>
  <si>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</si>
  <si>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</si>
  <si>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</si>
  <si>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</si>
  <si>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</si>
  <si>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</si>
  <si>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</si>
  <si>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</si>
  <si>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</si>
  <si>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</si>
  <si>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</si>
  <si>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</si>
  <si>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</si>
  <si>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</si>
  <si>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</si>
  <si>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</si>
  <si>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</si>
  <si>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</si>
  <si>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</si>
  <si>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</si>
  <si>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</si>
  <si>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</si>
  <si>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</si>
  <si>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</si>
  <si>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</si>
  <si>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</si>
  <si>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</si>
  <si>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</si>
  <si>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</si>
  <si>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</si>
  <si>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</si>
  <si>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</si>
  <si>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</si>
  <si>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</si>
  <si>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</si>
  <si>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</si>
  <si>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</si>
  <si>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</si>
  <si>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</si>
  <si>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</si>
  <si>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</si>
  <si>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</si>
  <si>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</si>
  <si>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</si>
  <si>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</si>
  <si>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</si>
  <si>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</si>
  <si>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</si>
  <si>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</si>
  <si>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</si>
  <si>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</si>
  <si>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</si>
  <si>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</si>
  <si>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</si>
  <si>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</si>
  <si>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</si>
  <si>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</si>
  <si>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</si>
  <si>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</si>
  <si>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</si>
  <si>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</si>
  <si>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</si>
  <si>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</si>
  <si>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</si>
  <si>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</si>
  <si>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</si>
  <si>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</si>
  <si>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</si>
  <si>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</si>
  <si>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</si>
  <si>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</si>
  <si>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</si>
  <si>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</si>
  <si>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</si>
  <si>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</si>
  <si>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</si>
  <si>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</si>
  <si>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</si>
  <si>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</si>
  <si>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</si>
  <si>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</si>
  <si>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</si>
  <si>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</si>
  <si>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</si>
  <si>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</si>
  <si>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</si>
  <si>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</si>
  <si>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</si>
  <si>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</si>
  <si>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</si>
  <si>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</si>
  <si>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</si>
  <si>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</si>
  <si>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</si>
  <si>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</si>
  <si>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</si>
  <si>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</si>
  <si>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</si>
  <si>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</si>
  <si>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</si>
  <si>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</si>
  <si>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</si>
  <si>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</si>
  <si>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</si>
  <si>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</si>
  <si>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</si>
  <si>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</si>
  <si>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</si>
  <si>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</si>
  <si>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</si>
  <si>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</si>
  <si>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</si>
  <si>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</si>
  <si>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</si>
  <si>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</si>
  <si>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</si>
  <si>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</si>
  <si>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</si>
  <si>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</si>
  <si>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</si>
  <si>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</si>
  <si>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</si>
  <si>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</si>
  <si>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</si>
  <si>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</si>
  <si>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</si>
  <si>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</si>
  <si>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</si>
  <si>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</si>
  <si>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</si>
  <si>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</si>
  <si>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</si>
  <si>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</si>
  <si>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</si>
  <si>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</si>
  <si>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</si>
  <si>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</si>
  <si>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</si>
  <si>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</si>
  <si>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</si>
  <si>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</si>
  <si>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</si>
  <si>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</si>
  <si>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</si>
  <si>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</si>
  <si>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</si>
  <si>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</si>
  <si>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</si>
  <si>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</si>
  <si>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</si>
  <si>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</si>
  <si>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</si>
  <si>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</si>
  <si>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</si>
  <si>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</si>
  <si>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</si>
  <si>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</si>
  <si>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</si>
  <si>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</si>
  <si>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</si>
  <si>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</si>
  <si>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</si>
  <si>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</si>
  <si>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</si>
  <si>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</si>
  <si>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</si>
  <si>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</si>
  <si>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</si>
  <si>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</si>
  <si>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</si>
  <si>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</si>
  <si>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</si>
  <si>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</si>
  <si>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</si>
  <si>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</si>
  <si>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</si>
  <si>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</si>
  <si>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</si>
  <si>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</si>
  <si>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</si>
  <si>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</si>
  <si>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</si>
  <si>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</si>
  <si>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</si>
  <si>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</si>
  <si>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</si>
  <si>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</si>
  <si>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</si>
  <si>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</si>
  <si>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</si>
  <si>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</si>
  <si>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</si>
  <si>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</si>
  <si>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</si>
  <si>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</si>
  <si>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</si>
  <si>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</si>
  <si>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</si>
  <si>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</si>
  <si>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</si>
  <si>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</si>
  <si>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</si>
  <si>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</si>
  <si>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</si>
  <si>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</si>
  <si>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</si>
  <si>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</si>
  <si>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</si>
  <si>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</si>
  <si>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</si>
  <si>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</si>
  <si>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</si>
  <si>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</si>
  <si>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</si>
  <si>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</si>
  <si>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</si>
  <si>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</si>
  <si>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</si>
  <si>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</si>
  <si>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</si>
  <si>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</si>
  <si>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</si>
  <si>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</si>
  <si>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</si>
  <si>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</si>
  <si>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</si>
  <si>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</si>
  <si>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</si>
  <si>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</si>
  <si>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</si>
  <si>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</si>
  <si>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</si>
  <si>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</si>
  <si>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</si>
  <si>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</si>
  <si>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</si>
  <si>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</si>
  <si>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</si>
  <si>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</si>
  <si>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</si>
  <si>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</si>
  <si>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</si>
  <si>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</si>
  <si>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</si>
  <si>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</si>
  <si>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</si>
  <si>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</si>
  <si>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</si>
  <si>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</si>
  <si>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</si>
  <si>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</si>
  <si>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</si>
  <si>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</si>
  <si>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</si>
  <si>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</si>
  <si>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</si>
  <si>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</si>
  <si>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</si>
  <si>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</si>
  <si>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</si>
  <si>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</si>
  <si>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</si>
  <si>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</si>
  <si>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</si>
  <si>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</si>
  <si>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</si>
  <si>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</si>
  <si>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</si>
  <si>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</si>
  <si>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</si>
  <si>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</si>
  <si>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</si>
  <si>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</si>
  <si>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</si>
  <si>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</si>
  <si>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</si>
  <si>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</si>
  <si>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</si>
  <si>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</si>
  <si>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</si>
  <si>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</si>
  <si>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</si>
  <si>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</si>
  <si>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</si>
  <si>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</si>
  <si>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</si>
  <si>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</si>
  <si>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</si>
  <si>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</si>
  <si>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</si>
  <si>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</si>
  <si>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</si>
  <si>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</si>
  <si>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</si>
  <si>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</si>
  <si>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</si>
  <si>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</si>
  <si>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</si>
  <si>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</si>
  <si>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</si>
  <si>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</si>
  <si>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</si>
  <si>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</si>
  <si>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</si>
  <si>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</si>
  <si>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</si>
  <si>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</si>
  <si>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</si>
  <si>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</si>
  <si>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</si>
  <si>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</si>
  <si>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</si>
  <si>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</si>
  <si>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</si>
  <si>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</si>
  <si>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</si>
  <si>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</si>
  <si>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</si>
  <si>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</si>
  <si>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</si>
  <si>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</si>
  <si>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</si>
  <si>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</si>
  <si>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</si>
  <si>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</si>
  <si>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</si>
  <si>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</si>
  <si>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</si>
  <si>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</si>
  <si>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</si>
  <si>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</si>
  <si>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</si>
  <si>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</si>
  <si>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</si>
  <si>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</si>
  <si>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</si>
  <si>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</si>
  <si>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</si>
  <si>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</si>
  <si>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</si>
  <si>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</si>
  <si>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</si>
  <si>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</si>
  <si>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</si>
  <si>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</si>
  <si>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</si>
  <si>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</si>
  <si>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</si>
  <si>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</si>
  <si>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</si>
  <si>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</si>
  <si>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</si>
  <si>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</si>
  <si>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</si>
  <si>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</si>
  <si>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</si>
  <si>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</si>
  <si>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</si>
  <si>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</si>
  <si>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</si>
  <si>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</si>
  <si>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</si>
  <si>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</si>
  <si>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</si>
  <si>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</si>
  <si>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</si>
  <si>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</si>
  <si>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</si>
  <si>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</si>
  <si>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</si>
  <si>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</si>
  <si>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</si>
  <si>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</si>
  <si>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</si>
  <si>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</si>
  <si>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</si>
  <si>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</si>
  <si>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</si>
  <si>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</si>
  <si>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</si>
  <si>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</si>
  <si>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</si>
  <si>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</si>
  <si>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</si>
  <si>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</si>
  <si>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</si>
  <si>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</si>
  <si>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</si>
  <si>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</si>
  <si>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</si>
  <si>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</si>
  <si>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</si>
  <si>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</si>
  <si>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</si>
  <si>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</si>
  <si>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</si>
  <si>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</si>
  <si>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</si>
  <si>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</si>
  <si>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</si>
  <si>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</si>
  <si>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</si>
  <si>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</si>
  <si>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</si>
  <si>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</si>
  <si>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</si>
  <si>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</si>
  <si>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</si>
  <si>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</si>
  <si>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</si>
  <si>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</si>
  <si>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</si>
  <si>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</si>
  <si>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</si>
  <si>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</si>
  <si>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</si>
  <si>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</si>
  <si>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</si>
  <si>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</si>
  <si>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</si>
  <si>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</si>
  <si>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</si>
  <si>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</si>
  <si>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</si>
  <si>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</si>
  <si>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</si>
  <si>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</si>
  <si>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</si>
  <si>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</si>
  <si>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</si>
  <si>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</si>
  <si>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</si>
  <si>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</si>
  <si>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</si>
  <si>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</si>
  <si>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</si>
  <si>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</si>
  <si>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</si>
  <si>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</si>
  <si>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</si>
  <si>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</si>
  <si>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</si>
  <si>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</si>
  <si>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</si>
  <si>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</si>
  <si>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</si>
  <si>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</si>
  <si>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</si>
  <si>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</si>
  <si>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</si>
  <si>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</si>
  <si>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</si>
  <si>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</si>
  <si>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</si>
  <si>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</si>
  <si>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</si>
  <si>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</si>
  <si>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</si>
  <si>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</si>
  <si>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</si>
  <si>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</si>
  <si>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</si>
  <si>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</si>
  <si>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</si>
  <si>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</si>
  <si>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</si>
  <si>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</si>
  <si>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</si>
  <si>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</si>
  <si>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</si>
  <si>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</si>
  <si>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</si>
  <si>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</si>
  <si>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</si>
  <si>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</si>
  <si>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</si>
  <si>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</si>
  <si>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</si>
  <si>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</si>
  <si>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</si>
  <si>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</si>
  <si>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</si>
  <si>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</si>
  <si>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</si>
  <si>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</si>
  <si>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</si>
  <si>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</si>
  <si>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</si>
  <si>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</si>
  <si>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</si>
  <si>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</si>
  <si>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</si>
  <si>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</si>
  <si>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</si>
  <si>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</si>
  <si>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</si>
  <si>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</si>
  <si>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</si>
  <si>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</si>
  <si>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</si>
  <si>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</si>
  <si>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</si>
  <si>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</si>
  <si>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</si>
  <si>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</si>
  <si>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</si>
  <si>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</si>
  <si>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</si>
  <si>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</si>
  <si>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</si>
  <si>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</si>
  <si>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</si>
  <si>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</si>
  <si>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</si>
  <si>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</si>
  <si>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</si>
  <si>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</si>
  <si>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</si>
  <si>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</si>
  <si>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</si>
  <si>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</si>
  <si>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</si>
  <si>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</si>
  <si>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</si>
  <si>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</si>
  <si>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</si>
  <si>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</si>
  <si>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</si>
  <si>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</si>
  <si>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</si>
  <si>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</si>
  <si>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</si>
  <si>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</si>
  <si>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</si>
  <si>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</si>
  <si>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</si>
  <si>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</si>
  <si>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</si>
  <si>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</si>
  <si>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</si>
  <si>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</si>
  <si>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</si>
  <si>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</si>
  <si>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</si>
  <si>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</si>
  <si>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</si>
  <si>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</si>
  <si>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</si>
  <si>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</si>
  <si>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</si>
  <si>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</si>
  <si>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</si>
  <si>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</si>
  <si>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</si>
  <si>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</si>
  <si>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</si>
  <si>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</si>
  <si>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</si>
  <si>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</si>
  <si>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</si>
  <si>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</si>
  <si>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</si>
  <si>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</si>
  <si>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</si>
  <si>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</si>
  <si>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</si>
  <si>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</si>
  <si>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</si>
  <si>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</si>
  <si>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</si>
  <si>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</si>
  <si>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</si>
  <si>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</si>
  <si>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</si>
  <si>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</si>
  <si>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</si>
  <si>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</si>
  <si>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</si>
  <si>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</si>
  <si>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</si>
  <si>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</si>
  <si>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</si>
  <si>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</si>
  <si>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</si>
  <si>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</si>
  <si>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</si>
  <si>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</si>
  <si>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</si>
  <si>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</si>
  <si>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</si>
  <si>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</si>
  <si>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</si>
  <si>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</si>
  <si>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</si>
  <si>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</si>
  <si>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</si>
  <si>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</si>
  <si>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</si>
  <si>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</si>
  <si>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</si>
  <si>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</si>
  <si>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</si>
  <si>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</si>
  <si>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</si>
  <si>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</si>
  <si>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</si>
  <si>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</si>
  <si>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</si>
  <si>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</si>
  <si>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</si>
  <si>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</si>
  <si>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</si>
  <si>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</si>
  <si>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</si>
  <si>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</si>
  <si>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</si>
  <si>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</si>
  <si>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</si>
  <si>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</si>
  <si>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</si>
  <si>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</si>
  <si>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</si>
  <si>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</si>
  <si>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</si>
  <si>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</si>
  <si>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</si>
  <si>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</si>
  <si>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</si>
  <si>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</si>
  <si>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</si>
  <si>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</si>
  <si>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</si>
  <si>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</si>
  <si>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</si>
  <si>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</si>
  <si>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</si>
  <si>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</si>
  <si>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</si>
  <si>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</si>
  <si>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</si>
  <si>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</si>
  <si>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</si>
  <si>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</si>
  <si>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</si>
  <si>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</si>
  <si>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</si>
  <si>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</si>
  <si>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</si>
  <si>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</si>
  <si>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</si>
  <si>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</si>
  <si>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</si>
  <si>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</si>
  <si>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</si>
  <si>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</si>
  <si>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</si>
  <si>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</si>
  <si>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</si>
  <si>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</si>
  <si>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</si>
  <si>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</si>
  <si>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</si>
  <si>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</si>
  <si>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</si>
  <si>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</si>
  <si>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</si>
  <si>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</si>
  <si>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</si>
  <si>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</si>
  <si>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</si>
  <si>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</si>
  <si>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</si>
  <si>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</si>
  <si>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</si>
  <si>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</si>
  <si>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</si>
  <si>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</si>
  <si>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</si>
  <si>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</si>
  <si>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</si>
  <si>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</si>
  <si>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</si>
  <si>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</si>
  <si>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</si>
  <si>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</si>
  <si>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</si>
  <si>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</si>
  <si>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</si>
  <si>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</si>
  <si>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</si>
  <si>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</si>
  <si>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</si>
  <si>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</si>
  <si>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</si>
  <si>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</si>
  <si>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</si>
  <si>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</si>
  <si>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</si>
  <si>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</si>
  <si>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</si>
  <si>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</si>
  <si>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</si>
  <si>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</si>
  <si>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</si>
  <si>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</si>
  <si>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</si>
  <si>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</si>
  <si>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</si>
  <si>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</si>
  <si>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</si>
  <si>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</si>
  <si>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</si>
  <si>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</si>
  <si>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</si>
  <si>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</si>
  <si>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</si>
  <si>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</si>
  <si>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</si>
  <si>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</si>
  <si>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</si>
  <si>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</si>
  <si>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</si>
  <si>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</si>
  <si>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</si>
  <si>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</si>
  <si>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</si>
  <si>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</si>
  <si>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</si>
  <si>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</si>
  <si>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</si>
  <si>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</si>
  <si>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</si>
  <si>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</si>
  <si>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</si>
  <si>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</si>
  <si>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</si>
  <si>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</si>
  <si>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</si>
  <si>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</si>
  <si>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</si>
  <si>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</si>
  <si>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</si>
  <si>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</si>
  <si>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</si>
  <si>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</si>
  <si>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</si>
  <si>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</si>
  <si>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</si>
  <si>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</si>
  <si>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</si>
  <si>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</si>
  <si>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</si>
  <si>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</si>
  <si>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</si>
  <si>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</si>
  <si>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</si>
  <si>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</si>
  <si>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</si>
  <si>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</si>
  <si>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</si>
  <si>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</si>
  <si>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</si>
  <si>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</si>
  <si>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</si>
  <si>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</si>
  <si>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</si>
  <si>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</si>
  <si>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</si>
  <si>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</si>
  <si>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</si>
  <si>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</si>
  <si>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</si>
  <si>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</si>
  <si>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</si>
  <si>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</si>
  <si>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</si>
  <si>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</si>
  <si>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</si>
  <si>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</si>
  <si>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</si>
  <si>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</si>
  <si>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</si>
  <si>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</si>
  <si>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</si>
  <si>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</si>
  <si>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</si>
  <si>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</si>
  <si>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</si>
  <si>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</si>
  <si>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</si>
  <si>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</si>
  <si>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</si>
  <si>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</si>
  <si>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</si>
  <si>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</si>
  <si>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</si>
  <si>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</si>
  <si>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</si>
  <si>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</si>
  <si>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</si>
  <si>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</si>
  <si>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</si>
  <si>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</si>
  <si>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</si>
  <si>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</si>
  <si>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</si>
  <si>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</si>
  <si>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</si>
  <si>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</si>
  <si>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</si>
  <si>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</si>
  <si>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</si>
  <si>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</si>
  <si>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</si>
  <si>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</si>
  <si>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</si>
  <si>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</si>
  <si>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</si>
  <si>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</si>
  <si>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</si>
  <si>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</si>
  <si>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</si>
  <si>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</si>
  <si>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</si>
  <si>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</si>
  <si>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</si>
  <si>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</si>
  <si>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</si>
  <si>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</si>
  <si>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</si>
  <si>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</si>
  <si>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</si>
  <si>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</si>
  <si>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</si>
  <si>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</si>
  <si>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</si>
  <si>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</si>
  <si>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</si>
  <si>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</si>
  <si>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</si>
  <si>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</si>
  <si>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</si>
  <si>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</si>
  <si>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</si>
  <si>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</si>
  <si>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</si>
  <si>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</si>
  <si>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</si>
  <si>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</si>
  <si>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</si>
  <si>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</si>
  <si>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</si>
  <si>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</si>
  <si>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</si>
  <si>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</si>
  <si>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</si>
  <si>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</si>
  <si>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</si>
  <si>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</si>
  <si>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</si>
  <si>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</si>
  <si>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</si>
  <si>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</si>
  <si>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</si>
  <si>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</si>
  <si>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</si>
  <si>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</si>
  <si>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</si>
  <si>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</si>
  <si>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</si>
  <si>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</si>
  <si>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</si>
  <si>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</si>
  <si>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</si>
  <si>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</si>
  <si>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</si>
  <si>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</si>
  <si>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</si>
  <si>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</si>
  <si>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</si>
  <si>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</si>
  <si>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</si>
  <si>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</si>
  <si>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</si>
  <si>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</si>
  <si>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</si>
  <si>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</si>
  <si>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</si>
  <si>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</si>
  <si>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</si>
  <si>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</si>
  <si>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</si>
  <si>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</si>
  <si>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</si>
  <si>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</si>
  <si>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</si>
  <si>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</si>
  <si>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</si>
  <si>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</si>
  <si>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</si>
  <si>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</si>
  <si>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</si>
  <si>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</si>
  <si>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</si>
  <si>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</si>
  <si>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</si>
  <si>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</si>
  <si>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</si>
  <si>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</si>
  <si>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</si>
  <si>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</si>
  <si>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</si>
  <si>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</si>
  <si>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</si>
  <si>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</si>
  <si>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</si>
  <si>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</si>
  <si>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</si>
  <si>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</si>
  <si>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</si>
  <si>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</si>
  <si>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</si>
  <si>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</si>
  <si>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</si>
  <si>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</si>
  <si>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</si>
  <si>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</si>
  <si>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</si>
  <si>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</si>
  <si>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</si>
  <si>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</si>
  <si>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</si>
  <si>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</si>
  <si>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</si>
  <si>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</si>
  <si>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</si>
  <si>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</si>
  <si>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</si>
  <si>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</si>
  <si>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</si>
  <si>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</si>
  <si>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</si>
  <si>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</si>
  <si>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</si>
  <si>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</si>
  <si>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</si>
  <si>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</si>
  <si>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</si>
  <si>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</si>
  <si>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</si>
  <si>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</si>
  <si>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</si>
  <si>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</si>
  <si>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</si>
  <si>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</si>
  <si>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</si>
  <si>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</si>
  <si>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</si>
  <si>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</si>
  <si>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</si>
  <si>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</si>
  <si>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</si>
  <si>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</si>
  <si>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</si>
  <si>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</si>
  <si>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</si>
  <si>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</si>
  <si>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</si>
  <si>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</si>
  <si>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</si>
  <si>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</si>
  <si>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</si>
  <si>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</si>
  <si>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</si>
  <si>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</si>
  <si>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</si>
  <si>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</si>
  <si>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</si>
  <si>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</si>
  <si>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</si>
  <si>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</si>
  <si>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</si>
  <si>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</si>
  <si>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</si>
  <si>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</si>
  <si>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</si>
  <si>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</si>
  <si>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</si>
  <si>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</si>
  <si>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</si>
  <si>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</si>
  <si>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</si>
  <si>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</si>
  <si>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</si>
  <si>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</si>
  <si>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</si>
  <si>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</si>
  <si>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</si>
  <si>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</si>
  <si>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</si>
  <si>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</si>
  <si>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</si>
  <si>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</si>
  <si>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</si>
  <si>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</si>
  <si>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</si>
  <si>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</si>
  <si>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</si>
  <si>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</si>
  <si>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</si>
  <si>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</si>
  <si>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</si>
  <si>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</si>
  <si>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</si>
  <si>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</si>
  <si>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</si>
  <si>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</si>
  <si>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</si>
  <si>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</si>
  <si>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</si>
  <si>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</si>
  <si>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</si>
  <si>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</si>
  <si>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</si>
  <si>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</si>
  <si>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</si>
  <si>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</si>
  <si>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</si>
  <si>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</si>
  <si>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</si>
  <si>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</si>
  <si>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</si>
  <si>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</si>
  <si>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</si>
  <si>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</si>
  <si>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</si>
  <si>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</si>
  <si>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</si>
  <si>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</si>
  <si>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</si>
  <si>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</si>
  <si>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</si>
  <si>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</si>
  <si>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</si>
  <si>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</si>
  <si>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</si>
  <si>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</si>
  <si>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</si>
  <si>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</si>
  <si>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</si>
  <si>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</si>
  <si>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</si>
  <si>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</si>
  <si>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</si>
  <si>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</si>
  <si>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</si>
  <si>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</si>
  <si>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</si>
  <si>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</si>
  <si>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</si>
  <si>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</si>
  <si>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</si>
  <si>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</si>
  <si>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</si>
  <si>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</si>
  <si>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</si>
  <si>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</si>
  <si>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</si>
  <si>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</si>
  <si>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</si>
  <si>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</si>
  <si>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</si>
  <si>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</si>
  <si>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</si>
  <si>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</si>
  <si>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</si>
  <si>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</si>
  <si>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</si>
  <si>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</si>
  <si>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</si>
  <si>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</si>
  <si>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</si>
  <si>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</si>
  <si>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</si>
  <si>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</si>
  <si>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</si>
  <si>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</si>
  <si>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</si>
  <si>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</si>
  <si>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</si>
  <si>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</si>
  <si>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</si>
  <si>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</si>
  <si>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</si>
  <si>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</si>
  <si>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</si>
  <si>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</si>
  <si>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</si>
  <si>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</si>
  <si>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</si>
  <si>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</si>
  <si>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</si>
  <si>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</si>
  <si>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</si>
  <si>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</si>
  <si>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</si>
  <si>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</si>
  <si>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</si>
  <si>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</si>
  <si>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</si>
  <si>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</si>
  <si>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</si>
  <si>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</si>
  <si>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</si>
  <si>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</si>
  <si>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</si>
  <si>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</si>
  <si>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</si>
  <si>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</si>
  <si>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</si>
  <si>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</si>
  <si>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</si>
  <si>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</si>
  <si>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</si>
  <si>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</si>
  <si>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</si>
  <si>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</si>
  <si>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</si>
  <si>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</si>
  <si>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</si>
  <si>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</si>
  <si>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</si>
  <si>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</si>
  <si>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</si>
  <si>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</si>
  <si>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</si>
  <si>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</si>
  <si>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</si>
  <si>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</si>
  <si>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</si>
  <si>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</si>
  <si>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</si>
  <si>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</si>
  <si>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</si>
  <si>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</si>
  <si>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</si>
  <si>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</si>
  <si>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</si>
  <si>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</si>
  <si>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</si>
  <si>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</si>
  <si>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</si>
  <si>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</si>
  <si>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</si>
  <si>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</si>
  <si>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</si>
  <si>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</si>
  <si>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</si>
  <si>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</si>
  <si>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</si>
  <si>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</si>
  <si>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</si>
  <si>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</si>
  <si>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</si>
  <si>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</si>
  <si>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</si>
  <si>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</si>
  <si>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</si>
  <si>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</si>
  <si>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</si>
  <si>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</si>
  <si>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</si>
  <si>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</si>
  <si>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</si>
  <si>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</si>
  <si>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</si>
  <si>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</si>
  <si>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</si>
  <si>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</si>
  <si>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</si>
  <si>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</si>
  <si>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</si>
  <si>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</si>
  <si>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</si>
  <si>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</si>
  <si>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</si>
  <si>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</si>
  <si>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</si>
  <si>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</si>
  <si>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</si>
  <si>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</si>
  <si>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</si>
  <si>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</si>
  <si>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</si>
  <si>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</si>
  <si>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</si>
  <si>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</si>
  <si>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</si>
  <si>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</si>
  <si>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</si>
  <si>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</si>
  <si>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</si>
  <si>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</si>
  <si>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</si>
  <si>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</si>
  <si>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</si>
  <si>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</si>
  <si>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</si>
  <si>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</si>
  <si>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</si>
  <si>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</si>
  <si>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</si>
  <si>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</si>
  <si>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</si>
  <si>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</si>
  <si>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</si>
  <si>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</si>
  <si>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</si>
  <si>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</si>
  <si>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</si>
  <si>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</si>
  <si>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</si>
  <si>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</si>
  <si>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</si>
  <si>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</si>
  <si>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</si>
  <si>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</si>
  <si>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</si>
  <si>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</si>
  <si>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</si>
  <si>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</si>
  <si>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</si>
  <si>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</si>
  <si>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</si>
  <si>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</si>
  <si>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</si>
  <si>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</si>
  <si>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</si>
  <si>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</si>
  <si>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</si>
  <si>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</si>
  <si>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</si>
  <si>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</si>
  <si>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</si>
  <si>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</si>
  <si>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</si>
  <si>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</si>
  <si>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</si>
  <si>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</si>
  <si>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</si>
  <si>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</si>
  <si>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</si>
  <si>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</si>
  <si>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</si>
  <si>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</si>
  <si>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</si>
  <si>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</si>
  <si>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</si>
  <si>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</si>
  <si>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</si>
  <si>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</si>
  <si>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</si>
  <si>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</si>
  <si>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</si>
  <si>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</si>
  <si>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</si>
  <si>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</si>
  <si>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</si>
  <si>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</si>
  <si>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</si>
  <si>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</si>
  <si>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</si>
  <si>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</si>
  <si>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</si>
  <si>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</si>
  <si>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</si>
  <si>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</si>
  <si>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</si>
  <si>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</si>
  <si>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</si>
  <si>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</si>
  <si>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</si>
  <si>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</si>
  <si>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</si>
  <si>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</si>
  <si>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</si>
  <si>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</si>
  <si>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</si>
  <si>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</si>
  <si>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</si>
  <si>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</si>
  <si>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</si>
  <si>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</si>
  <si>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</si>
  <si>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</si>
  <si>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</si>
  <si>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</si>
  <si>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</si>
  <si>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</si>
  <si>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</si>
  <si>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</si>
  <si>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</si>
  <si>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</si>
  <si>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</si>
  <si>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</si>
  <si>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</si>
  <si>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</si>
  <si>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</si>
  <si>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</si>
  <si>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</si>
  <si>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</si>
  <si>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</si>
  <si>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</si>
  <si>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</si>
  <si>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</si>
  <si>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</si>
  <si>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</si>
  <si>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</si>
  <si>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</si>
  <si>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</si>
  <si>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</si>
  <si>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</si>
  <si>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</si>
  <si>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</si>
  <si>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</si>
  <si>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</si>
  <si>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</si>
  <si>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</si>
  <si>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</si>
  <si>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</si>
  <si>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</si>
  <si>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</si>
  <si>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</si>
  <si>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</si>
  <si>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</si>
  <si>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</si>
  <si>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</si>
  <si>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</si>
  <si>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</si>
  <si>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</si>
  <si>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</si>
  <si>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</si>
  <si>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</si>
  <si>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</si>
  <si>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</si>
  <si>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</si>
  <si>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</si>
  <si>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</si>
  <si>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</si>
  <si>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</si>
  <si>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</si>
  <si>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</si>
  <si>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</si>
  <si>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</si>
  <si>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</si>
  <si>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</si>
  <si>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</si>
  <si>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</si>
  <si>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</si>
  <si>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</si>
  <si>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</si>
  <si>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</si>
  <si>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</si>
  <si>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</si>
  <si>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</si>
  <si>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</si>
  <si>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</si>
  <si>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</si>
  <si>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</si>
  <si>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</si>
  <si>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</si>
  <si>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</si>
  <si>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</si>
  <si>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</si>
  <si>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</si>
  <si>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</si>
  <si>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</si>
  <si>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</si>
  <si>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</si>
  <si>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</si>
  <si>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</si>
  <si>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</si>
  <si>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</si>
  <si>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</si>
  <si>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</si>
  <si>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</si>
  <si>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</si>
  <si>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</si>
  <si>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</si>
  <si>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</si>
  <si>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</si>
  <si>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</si>
  <si>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</si>
  <si>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</si>
  <si>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</si>
  <si>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</si>
  <si>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</si>
  <si>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</si>
  <si>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</si>
  <si>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</si>
  <si>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</si>
  <si>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</si>
  <si>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</si>
  <si>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</si>
  <si>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</si>
  <si>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</si>
  <si>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</si>
  <si>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</si>
  <si>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</si>
  <si>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</si>
  <si>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</si>
  <si>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</si>
  <si>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</si>
  <si>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</si>
  <si>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</si>
  <si>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</si>
  <si>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</si>
  <si>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</si>
  <si>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</si>
  <si>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</si>
  <si>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</si>
  <si>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</si>
  <si>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</si>
  <si>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</si>
  <si>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</si>
  <si>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</si>
  <si>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</si>
  <si>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</si>
  <si>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</si>
  <si>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</si>
  <si>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</si>
  <si>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</si>
  <si>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</si>
  <si>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</si>
  <si>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</si>
  <si>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</si>
  <si>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</si>
  <si>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</si>
  <si>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</si>
  <si>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</si>
  <si>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</si>
  <si>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</si>
  <si>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</si>
  <si>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</si>
  <si>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</si>
  <si>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</si>
  <si>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</si>
  <si>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</si>
  <si>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</si>
  <si>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</si>
  <si>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</si>
  <si>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</si>
  <si>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</si>
  <si>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</si>
  <si>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</si>
  <si>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</si>
  <si>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</si>
  <si>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</si>
  <si>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</si>
  <si>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</si>
  <si>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</si>
  <si>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</si>
  <si>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</si>
  <si>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</si>
  <si>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</si>
  <si>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</si>
  <si>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</si>
  <si>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</si>
  <si>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</si>
  <si>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</si>
  <si>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</si>
  <si>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</si>
  <si>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</si>
  <si>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</si>
  <si>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</si>
  <si>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</si>
  <si>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</si>
  <si>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</si>
  <si>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</si>
  <si>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</si>
  <si>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</si>
  <si>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</si>
  <si>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</si>
  <si>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</si>
  <si>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</si>
  <si>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</si>
  <si>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</si>
  <si>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</si>
  <si>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</si>
  <si>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</si>
  <si>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</si>
  <si>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</si>
  <si>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</si>
  <si>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</si>
  <si>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</si>
  <si>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</si>
  <si>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</si>
  <si>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</si>
  <si>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</si>
  <si>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</si>
  <si>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</si>
  <si>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</si>
  <si>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</si>
  <si>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</si>
  <si>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</si>
  <si>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</si>
  <si>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</si>
  <si>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</si>
  <si>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</si>
  <si>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</si>
  <si>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</si>
  <si>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</si>
  <si>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</si>
  <si>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</si>
  <si>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</si>
  <si>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</si>
  <si>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</si>
  <si>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</si>
  <si>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</si>
  <si>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</si>
  <si>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</si>
  <si>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</si>
  <si>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</si>
  <si>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</si>
  <si>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</si>
  <si>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</si>
  <si>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</si>
  <si>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</si>
  <si>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</si>
  <si>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</si>
  <si>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</si>
  <si>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</si>
  <si>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</si>
  <si>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</si>
  <si>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</si>
  <si>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</si>
  <si>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</si>
  <si>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</si>
  <si>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</si>
  <si>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</si>
  <si>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</si>
  <si>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</si>
  <si>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</si>
  <si>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</si>
  <si>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</si>
  <si>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</si>
  <si>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</si>
  <si>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</si>
  <si>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</si>
  <si>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</si>
  <si>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</si>
  <si>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</si>
  <si>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</si>
  <si>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</si>
  <si>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</si>
  <si>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</si>
  <si>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</si>
  <si>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</si>
  <si>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</si>
  <si>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</si>
  <si>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</si>
  <si>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</si>
  <si>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</si>
  <si>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</si>
  <si>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</si>
  <si>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</si>
  <si>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</si>
  <si>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</si>
  <si>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</si>
  <si>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</si>
  <si>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</si>
  <si>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</si>
  <si>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</si>
  <si>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</si>
  <si>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</si>
  <si>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</si>
  <si>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</si>
  <si>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</si>
  <si>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</si>
  <si>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</si>
  <si>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</si>
  <si>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</si>
  <si>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</si>
  <si>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</si>
  <si>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</si>
  <si>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</si>
  <si>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</si>
  <si>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</si>
  <si>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</si>
  <si>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</si>
  <si>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</si>
  <si>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</si>
  <si>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</si>
  <si>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</si>
  <si>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</si>
  <si>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</si>
  <si>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</si>
  <si>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</si>
  <si>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</si>
  <si>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</si>
  <si>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</si>
  <si>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</si>
  <si>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</si>
  <si>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</si>
  <si>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</si>
  <si>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</si>
  <si>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</si>
  <si>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</si>
  <si>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</si>
  <si>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</si>
  <si>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</si>
  <si>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</si>
  <si>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</si>
  <si>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</si>
  <si>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</si>
  <si>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</si>
  <si>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</si>
  <si>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</si>
  <si>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</si>
  <si>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</si>
  <si>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</si>
  <si>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</si>
  <si>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</si>
  <si>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</si>
  <si>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</si>
  <si>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</si>
  <si>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</si>
  <si>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</si>
  <si>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</si>
  <si>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</si>
  <si>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</si>
  <si>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</si>
  <si>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</si>
  <si>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</si>
  <si>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</si>
  <si>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</si>
  <si>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</si>
  <si>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</si>
  <si>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</si>
  <si>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</si>
  <si>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</si>
  <si>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</si>
  <si>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</si>
  <si>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</si>
  <si>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</si>
  <si>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</si>
  <si>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</si>
  <si>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</si>
  <si>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</si>
  <si>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</si>
  <si>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</si>
  <si>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</si>
  <si>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</si>
  <si>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</si>
  <si>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</si>
  <si>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</si>
  <si>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</si>
  <si>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</si>
  <si>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</si>
  <si>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</si>
  <si>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</si>
  <si>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</si>
  <si>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</si>
  <si>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</si>
  <si>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</si>
  <si>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</si>
  <si>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</si>
  <si>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</si>
  <si>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</si>
  <si>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</si>
  <si>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</si>
  <si>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</si>
  <si>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</si>
  <si>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</si>
  <si>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</si>
  <si>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</si>
  <si>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</si>
  <si>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</si>
  <si>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</si>
  <si>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</si>
  <si>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</si>
  <si>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</si>
  <si>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</si>
  <si>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</si>
  <si>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</si>
  <si>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</si>
  <si>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</si>
  <si>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</si>
  <si>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</si>
  <si>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</si>
  <si>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</si>
  <si>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</si>
  <si>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</si>
  <si>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</si>
  <si>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</si>
  <si>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</si>
  <si>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</si>
  <si>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</si>
  <si>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</si>
  <si>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</si>
  <si>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</si>
  <si>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</si>
  <si>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</si>
  <si>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</si>
  <si>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</si>
  <si>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</si>
  <si>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</si>
  <si>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</si>
  <si>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</si>
  <si>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</si>
  <si>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</si>
  <si>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</si>
  <si>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</si>
  <si>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</si>
  <si>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</si>
  <si>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</si>
  <si>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</si>
  <si>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</si>
  <si>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</si>
  <si>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</si>
  <si>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</si>
  <si>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</si>
  <si>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</si>
  <si>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</si>
  <si>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</si>
  <si>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</si>
  <si>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</si>
  <si>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</si>
  <si>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</si>
  <si>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</si>
  <si>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</si>
  <si>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</si>
  <si>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</si>
  <si>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</si>
  <si>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</si>
  <si>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</si>
  <si>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</si>
  <si>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</si>
  <si>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</si>
  <si>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</si>
  <si>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</si>
  <si>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</si>
  <si>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</si>
  <si>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</si>
  <si>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</si>
  <si>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</si>
  <si>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</si>
  <si>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</si>
  <si>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</si>
  <si>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</si>
  <si>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</si>
  <si>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</si>
  <si>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</si>
  <si>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</si>
  <si>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</si>
  <si>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</si>
  <si>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</si>
  <si>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</si>
  <si>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</si>
  <si>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</si>
  <si>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</si>
  <si>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</si>
  <si>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</si>
  <si>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</si>
  <si>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</si>
  <si>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</si>
  <si>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</si>
  <si>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</si>
  <si>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</si>
  <si>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</si>
  <si>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</si>
  <si>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</si>
  <si>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</si>
  <si>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</si>
  <si>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</si>
  <si>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</si>
  <si>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</si>
  <si>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</si>
  <si>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</si>
  <si>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</si>
  <si>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</si>
  <si>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</si>
  <si>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</si>
  <si>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</si>
  <si>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</si>
  <si>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</si>
  <si>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</si>
  <si>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</si>
  <si>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</si>
  <si>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</si>
  <si>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</si>
  <si>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</si>
  <si>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</si>
  <si>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</si>
  <si>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</si>
  <si>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</si>
  <si>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</si>
  <si>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</si>
  <si>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</si>
  <si>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</si>
  <si>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</si>
  <si>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</si>
  <si>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</si>
  <si>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</si>
  <si>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</si>
  <si>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</si>
  <si>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</si>
  <si>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</si>
  <si>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</si>
  <si>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</si>
  <si>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</si>
  <si>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</si>
  <si>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</si>
  <si>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</si>
  <si>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</si>
  <si>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</si>
  <si>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</si>
  <si>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</si>
  <si>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</si>
  <si>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</si>
  <si>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</si>
  <si>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</si>
  <si>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</si>
  <si>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</si>
  <si>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</si>
  <si>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</si>
  <si>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</si>
  <si>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</si>
  <si>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</si>
  <si>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</si>
  <si>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</si>
  <si>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</si>
  <si>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</si>
  <si>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</si>
  <si>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</si>
  <si>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</si>
  <si>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</si>
  <si>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</si>
  <si>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</si>
  <si>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</si>
  <si>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</si>
  <si>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</si>
  <si>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</si>
  <si>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</si>
  <si>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</si>
  <si>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</si>
  <si>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</si>
  <si>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</si>
  <si>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</si>
  <si>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</si>
  <si>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</si>
  <si>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</si>
  <si>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</si>
  <si>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</si>
  <si>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</si>
  <si>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</si>
  <si>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</si>
  <si>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</si>
  <si>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</si>
  <si>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</si>
  <si>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</si>
  <si>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</si>
  <si>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</si>
  <si>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</si>
  <si>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</si>
  <si>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</si>
  <si>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</si>
  <si>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</si>
  <si>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</si>
  <si>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</si>
  <si>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</si>
  <si>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</si>
  <si>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</si>
  <si>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</si>
  <si>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</si>
  <si>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</si>
  <si>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</si>
  <si>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</si>
  <si>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</si>
  <si>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</si>
  <si>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</si>
  <si>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</si>
  <si>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</si>
  <si>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</si>
  <si>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</si>
  <si>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</si>
  <si>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</si>
  <si>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</si>
  <si>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</si>
  <si>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</si>
  <si>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</si>
  <si>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</si>
  <si>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</si>
  <si>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</si>
  <si>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</si>
  <si>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</si>
  <si>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</si>
  <si>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</si>
  <si>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</si>
  <si>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</si>
  <si>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</si>
  <si>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</si>
  <si>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</si>
  <si>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</si>
  <si>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</si>
  <si>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</si>
  <si>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</si>
  <si>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</si>
  <si>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</si>
  <si>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</si>
  <si>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</si>
  <si>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</si>
  <si>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</si>
  <si>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</si>
  <si>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</si>
  <si>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</si>
  <si>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</si>
  <si>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</si>
  <si>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</si>
  <si>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</si>
  <si>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</si>
  <si>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</si>
  <si>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</si>
  <si>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</si>
  <si>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</si>
  <si>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</si>
  <si>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</si>
  <si>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</si>
  <si>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</si>
  <si>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</si>
  <si>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</si>
  <si>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</si>
  <si>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</si>
  <si>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</si>
  <si>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</si>
  <si>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</si>
  <si>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</si>
  <si>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</si>
  <si>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</si>
  <si>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</si>
  <si>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</si>
  <si>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</si>
  <si>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</si>
  <si>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</si>
  <si>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</si>
  <si>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</si>
  <si>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</si>
  <si>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</si>
  <si>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</si>
  <si>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</si>
  <si>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</si>
  <si>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</si>
  <si>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</si>
  <si>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</si>
  <si>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</si>
  <si>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</si>
  <si>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</si>
  <si>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</si>
  <si>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</si>
  <si>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</si>
  <si>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</si>
  <si>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</si>
  <si>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</si>
  <si>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</si>
  <si>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</si>
  <si>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</si>
  <si>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</si>
  <si>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</si>
  <si>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</si>
  <si>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</si>
  <si>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</si>
  <si>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</si>
  <si>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</si>
  <si>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</si>
  <si>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</si>
  <si>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</si>
  <si>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</si>
  <si>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</si>
  <si>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</si>
  <si>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</si>
  <si>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</si>
  <si>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</si>
  <si>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</si>
  <si>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</si>
  <si>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</si>
  <si>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</si>
  <si>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</si>
  <si>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</si>
  <si>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</si>
  <si>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</si>
  <si>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</si>
  <si>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</si>
  <si>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</si>
  <si>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</si>
  <si>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</si>
  <si>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</si>
  <si>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</si>
  <si>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</si>
  <si>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</si>
  <si>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</si>
  <si>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</si>
  <si>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</si>
  <si>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</si>
  <si>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</si>
  <si>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</si>
  <si>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</si>
  <si>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</si>
  <si>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</si>
  <si>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</si>
  <si>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</si>
  <si>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</si>
  <si>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</si>
  <si>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</si>
  <si>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</si>
  <si>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</si>
  <si>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</si>
  <si>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</si>
  <si>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</si>
  <si>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</si>
  <si>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</si>
  <si>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</si>
  <si>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</si>
  <si>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</si>
  <si>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</si>
  <si>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</si>
  <si>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</si>
  <si>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</si>
  <si>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</si>
  <si>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</si>
  <si>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</si>
  <si>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</si>
  <si>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</si>
  <si>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</si>
  <si>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</si>
  <si>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</si>
  <si>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</si>
  <si>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</si>
  <si>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</si>
  <si>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</si>
  <si>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</si>
  <si>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</si>
  <si>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</si>
  <si>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</si>
  <si>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</si>
  <si>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</si>
  <si>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</si>
  <si>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</si>
  <si>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</si>
  <si>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</si>
  <si>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</si>
  <si>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</si>
  <si>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</si>
  <si>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</si>
  <si>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</si>
  <si>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</si>
  <si>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</si>
  <si>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</si>
  <si>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</si>
  <si>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</si>
  <si>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</si>
  <si>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</si>
  <si>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</si>
  <si>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</si>
  <si>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</si>
  <si>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</si>
  <si>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</si>
  <si>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</si>
  <si>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</si>
  <si>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</si>
  <si>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</si>
  <si>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</si>
  <si>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</si>
  <si>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</si>
  <si>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</si>
  <si>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</si>
  <si>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</si>
  <si>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</si>
  <si>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</si>
  <si>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</si>
  <si>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</si>
  <si>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</si>
  <si>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</si>
  <si>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</si>
  <si>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</si>
  <si>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</si>
  <si>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</si>
  <si>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</si>
  <si>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</si>
  <si>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</si>
  <si>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</si>
  <si>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</si>
  <si>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</si>
  <si>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</si>
  <si>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</si>
  <si>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</si>
  <si>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</si>
  <si>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</si>
  <si>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</si>
  <si>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</si>
  <si>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</si>
  <si>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</si>
  <si>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</si>
  <si>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</si>
  <si>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</si>
  <si>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</si>
  <si>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</si>
  <si>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</si>
  <si>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</si>
  <si>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</si>
  <si>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</si>
  <si>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</si>
  <si>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</si>
  <si>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</si>
  <si>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</si>
  <si>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</si>
  <si>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</si>
  <si>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</si>
  <si>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</si>
  <si>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</si>
  <si>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</si>
  <si>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</si>
  <si>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</si>
  <si>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</si>
  <si>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</si>
  <si>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</si>
  <si>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</si>
  <si>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</si>
  <si>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</si>
  <si>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</si>
  <si>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</si>
  <si>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</si>
  <si>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</si>
  <si>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</si>
  <si>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</si>
  <si>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</si>
  <si>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</si>
  <si>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</si>
  <si>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</si>
  <si>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</si>
  <si>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</si>
  <si>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</si>
  <si>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</si>
  <si>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</si>
  <si>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</si>
  <si>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</si>
  <si>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</si>
  <si>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</si>
  <si>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</si>
  <si>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</si>
  <si>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</si>
  <si>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</si>
  <si>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</si>
  <si>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</si>
  <si>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</si>
  <si>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</si>
  <si>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</si>
  <si>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</si>
  <si>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</si>
  <si>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</si>
  <si>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</si>
  <si>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</si>
  <si>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</si>
  <si>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</si>
  <si>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</si>
  <si>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</si>
  <si>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</si>
  <si>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</si>
  <si>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</si>
  <si>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</si>
  <si>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</si>
  <si>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</si>
  <si>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</si>
  <si>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</si>
  <si>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</si>
  <si>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</si>
  <si>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</si>
  <si>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</si>
  <si>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</si>
  <si>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</si>
  <si>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</si>
  <si>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</si>
  <si>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</si>
  <si>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</si>
  <si>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</si>
  <si>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</si>
  <si>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</si>
  <si>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</si>
  <si>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</si>
  <si>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</si>
  <si>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</si>
  <si>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</si>
  <si>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</si>
  <si>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</si>
  <si>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</si>
  <si>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</si>
  <si>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</si>
  <si>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</si>
  <si>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</si>
  <si>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</si>
  <si>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</si>
  <si>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</si>
  <si>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</si>
  <si>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</si>
  <si>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</si>
  <si>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</si>
  <si>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</si>
  <si>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</si>
  <si>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</si>
  <si>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</si>
  <si>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</si>
  <si>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</si>
  <si>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</si>
  <si>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</si>
  <si>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</si>
  <si>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</si>
  <si>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</si>
  <si>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</si>
  <si>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</si>
  <si>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</si>
  <si>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</si>
  <si>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</si>
  <si>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</si>
  <si>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</si>
  <si>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</si>
  <si>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</si>
  <si>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</si>
  <si>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</si>
  <si>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</si>
  <si>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</si>
  <si>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</si>
  <si>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</si>
  <si>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</si>
  <si>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</si>
  <si>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</si>
  <si>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</si>
  <si>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</si>
  <si>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</si>
  <si>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</si>
  <si>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</si>
  <si>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</si>
  <si>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</si>
  <si>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</si>
  <si>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</si>
  <si>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</si>
  <si>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</si>
  <si>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</si>
  <si>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</si>
  <si>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</si>
  <si>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</si>
  <si>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</si>
  <si>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</si>
  <si>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</si>
  <si>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</si>
  <si>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</si>
  <si>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</si>
  <si>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</si>
  <si>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</si>
  <si>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</si>
  <si>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</si>
  <si>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</si>
  <si>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</si>
  <si>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</si>
  <si>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</si>
  <si>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</si>
  <si>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</si>
  <si>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</si>
  <si>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</si>
  <si>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</si>
  <si>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</si>
  <si>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</si>
  <si>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</si>
  <si>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</si>
  <si>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</si>
  <si>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</si>
  <si>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</si>
  <si>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</si>
  <si>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</si>
  <si>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</si>
  <si>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</si>
  <si>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</si>
  <si>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</si>
  <si>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</si>
  <si>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</si>
  <si>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</si>
  <si>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</si>
  <si>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</si>
  <si>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</si>
  <si>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</si>
  <si>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</si>
  <si>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</si>
  <si>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</si>
  <si>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</si>
  <si>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</si>
  <si>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</si>
  <si>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</si>
  <si>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</si>
  <si>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</si>
  <si>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</si>
  <si>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</si>
  <si>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</si>
  <si>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</si>
  <si>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</si>
  <si>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</si>
  <si>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</si>
  <si>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</si>
  <si>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</si>
  <si>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</si>
  <si>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</si>
  <si>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</si>
  <si>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</si>
  <si>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</si>
  <si>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</si>
  <si>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</si>
  <si>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</si>
  <si>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</si>
  <si>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</si>
  <si>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</si>
  <si>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</si>
  <si>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</si>
  <si>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</si>
  <si>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</si>
  <si>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</si>
  <si>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</si>
  <si>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</si>
  <si>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</si>
  <si>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</si>
  <si>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</si>
  <si>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</si>
  <si>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</si>
  <si>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</si>
  <si>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</si>
  <si>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</si>
  <si>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</si>
  <si>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</si>
  <si>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</si>
  <si>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</si>
  <si>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</si>
  <si>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</si>
  <si>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</si>
  <si>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</si>
  <si>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</si>
  <si>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</si>
  <si>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</si>
  <si>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</si>
  <si>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</si>
  <si>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</si>
  <si>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</si>
  <si>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</si>
  <si>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</si>
  <si>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</si>
  <si>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</si>
  <si>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</si>
  <si>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</si>
  <si>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</si>
  <si>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</si>
  <si>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</si>
  <si>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</si>
  <si>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</si>
  <si>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</si>
  <si>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</si>
  <si>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</si>
  <si>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</si>
  <si>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</si>
  <si>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</si>
  <si>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</si>
  <si>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</si>
  <si>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</si>
  <si>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</si>
  <si>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</si>
  <si>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</si>
  <si>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</si>
  <si>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</si>
  <si>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</si>
  <si>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</si>
  <si>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</si>
  <si>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</si>
  <si>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</si>
  <si>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</si>
  <si>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</si>
  <si>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</si>
  <si>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</si>
  <si>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</si>
  <si>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</si>
  <si>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</si>
  <si>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</si>
  <si>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</si>
  <si>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</si>
  <si>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</si>
  <si>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</si>
  <si>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</si>
  <si>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</si>
  <si>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</si>
  <si>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</si>
  <si>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</si>
  <si>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</si>
  <si>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</si>
  <si>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</si>
  <si>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</si>
  <si>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</si>
  <si>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</si>
  <si>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</si>
  <si>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</si>
  <si>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</si>
  <si>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</si>
  <si>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</si>
  <si>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</si>
  <si>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</si>
  <si>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</si>
  <si>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</si>
  <si>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</si>
  <si>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</si>
  <si>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</si>
  <si>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</si>
  <si>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</si>
  <si>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</si>
  <si>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</si>
  <si>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</si>
  <si>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</si>
  <si>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</si>
  <si>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</si>
  <si>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</si>
  <si>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</si>
  <si>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</si>
  <si>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</si>
  <si>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</si>
  <si>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</si>
  <si>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</si>
  <si>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</si>
  <si>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</si>
  <si>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</si>
  <si>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</si>
  <si>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</si>
  <si>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</si>
  <si>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</si>
  <si>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</si>
  <si>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</si>
  <si>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</si>
  <si>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</si>
  <si>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</si>
  <si>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</si>
  <si>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</si>
  <si>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</si>
  <si>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</si>
  <si>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</si>
  <si>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</si>
  <si>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</si>
  <si>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</si>
  <si>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</si>
  <si>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</si>
  <si>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</si>
  <si>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</si>
  <si>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</si>
  <si>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</si>
  <si>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</si>
  <si>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</si>
  <si>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</si>
  <si>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</si>
  <si>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</si>
  <si>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</si>
  <si>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</si>
  <si>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</si>
  <si>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</si>
  <si>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</si>
  <si>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</si>
  <si>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</si>
  <si>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</si>
  <si>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</si>
  <si>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</si>
  <si>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</si>
  <si>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</si>
  <si>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</si>
  <si>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</si>
  <si>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</si>
  <si>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</si>
  <si>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</si>
  <si>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</si>
  <si>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</si>
  <si>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</si>
  <si>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</si>
  <si>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</si>
  <si>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</si>
  <si>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</si>
  <si>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</si>
  <si>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</si>
  <si>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</si>
  <si>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</si>
  <si>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</si>
  <si>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</si>
  <si>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</si>
  <si>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</si>
  <si>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</si>
  <si>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</si>
  <si>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</si>
  <si>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</si>
  <si>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</si>
  <si>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</si>
  <si>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</si>
  <si>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</si>
  <si>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</si>
  <si>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</si>
  <si>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</si>
  <si>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</si>
  <si>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</si>
  <si>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</si>
  <si>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</si>
  <si>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</si>
  <si>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</si>
  <si>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</si>
  <si>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</si>
  <si>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</si>
  <si>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</si>
  <si>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</si>
  <si>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</si>
  <si>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</si>
  <si>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</si>
  <si>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</si>
  <si>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</si>
  <si>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</si>
  <si>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</si>
  <si>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</si>
  <si>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</si>
  <si>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</si>
  <si>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</si>
  <si>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</si>
  <si>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</si>
  <si>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</si>
  <si>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</si>
  <si>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</si>
  <si>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</si>
  <si>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</si>
  <si>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</si>
  <si>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</si>
  <si>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</si>
  <si>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</si>
  <si>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</si>
  <si>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</si>
  <si>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</si>
  <si>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</si>
  <si>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</si>
  <si>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</si>
  <si>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</si>
  <si>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</si>
  <si>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</si>
  <si>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</si>
  <si>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</si>
  <si>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</si>
  <si>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</si>
  <si>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</si>
  <si>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</si>
  <si>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</si>
  <si>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</si>
  <si>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</si>
  <si>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</si>
  <si>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</si>
  <si>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</si>
  <si>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</si>
  <si>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</si>
  <si>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</si>
  <si>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</si>
  <si>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</si>
  <si>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</si>
  <si>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</si>
  <si>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</si>
  <si>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</si>
  <si>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</si>
  <si>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</si>
  <si>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</si>
  <si>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</si>
  <si>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</si>
  <si>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</si>
  <si>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</si>
  <si>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</si>
  <si>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</si>
  <si>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</si>
  <si>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</si>
  <si>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</si>
  <si>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</si>
  <si>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</si>
  <si>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</si>
  <si>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</si>
  <si>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</si>
  <si>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</si>
  <si>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</si>
  <si>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</si>
  <si>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</si>
  <si>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</si>
  <si>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</si>
  <si>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</si>
  <si>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</si>
  <si>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</si>
  <si>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</si>
  <si>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</si>
  <si>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</si>
  <si>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</si>
  <si>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</si>
  <si>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</si>
  <si>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</si>
  <si>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</si>
  <si>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</si>
  <si>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</si>
  <si>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</si>
  <si>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</si>
  <si>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</si>
  <si>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</si>
  <si>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</si>
  <si>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</si>
  <si>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</si>
  <si>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</si>
  <si>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</si>
  <si>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</si>
  <si>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</si>
  <si>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</si>
  <si>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</si>
  <si>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</si>
  <si>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</si>
  <si>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</si>
  <si>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</si>
  <si>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</si>
  <si>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</si>
  <si>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</si>
  <si>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</si>
  <si>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</si>
  <si>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</si>
  <si>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</si>
  <si>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</si>
  <si>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</si>
  <si>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</si>
  <si>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</si>
  <si>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</si>
  <si>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</si>
  <si>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</si>
  <si>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</si>
  <si>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</si>
  <si>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</si>
  <si>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</si>
  <si>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</si>
  <si>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</si>
  <si>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</si>
  <si>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</si>
  <si>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</si>
  <si>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</si>
  <si>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</si>
  <si>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</si>
  <si>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</si>
  <si>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</si>
  <si>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</si>
  <si>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</si>
  <si>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</si>
  <si>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</si>
  <si>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</si>
  <si>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</si>
  <si>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</si>
  <si>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</si>
  <si>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</si>
  <si>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</si>
  <si>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</si>
  <si>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</si>
  <si>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</si>
  <si>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</si>
  <si>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</si>
  <si>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</si>
  <si>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</si>
  <si>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</si>
  <si>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</si>
  <si>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</si>
  <si>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</si>
  <si>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</si>
  <si>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</si>
  <si>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</si>
  <si>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</si>
  <si>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</si>
  <si>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</si>
  <si>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</si>
  <si>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</si>
  <si>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</si>
  <si>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</si>
  <si>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</si>
  <si>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</si>
  <si>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</si>
  <si>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</si>
  <si>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</si>
  <si>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</si>
  <si>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</si>
  <si>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</si>
  <si>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</si>
  <si>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</si>
  <si>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</si>
  <si>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</si>
  <si>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</si>
  <si>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</si>
  <si>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</si>
  <si>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</si>
  <si>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</si>
  <si>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</si>
  <si>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</si>
  <si>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</si>
  <si>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</si>
  <si>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</si>
  <si>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</si>
  <si>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</si>
  <si>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</si>
  <si>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</si>
  <si>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</si>
  <si>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</si>
  <si>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</si>
  <si>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</si>
  <si>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</si>
  <si>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</si>
  <si>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</si>
  <si>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</si>
  <si>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</si>
  <si>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</si>
  <si>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</si>
  <si>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</si>
  <si>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</si>
  <si>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</si>
  <si>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</si>
  <si>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</si>
  <si>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</si>
  <si>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</si>
  <si>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</si>
  <si>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</si>
  <si>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</si>
  <si>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</si>
  <si>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</si>
  <si>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</si>
  <si>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</si>
  <si>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</si>
  <si>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</si>
  <si>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</si>
  <si>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</si>
  <si>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</si>
  <si>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</si>
  <si>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</si>
  <si>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</si>
  <si>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</si>
  <si>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</si>
  <si>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</si>
  <si>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</si>
  <si>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</si>
  <si>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</si>
  <si>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</si>
  <si>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</si>
  <si>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</si>
  <si>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</si>
  <si>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</si>
  <si>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</si>
  <si>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</si>
  <si>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</si>
  <si>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</si>
  <si>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</si>
  <si>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</si>
  <si>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</si>
  <si>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</si>
  <si>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</si>
  <si>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</si>
  <si>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</si>
  <si>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</si>
  <si>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</si>
  <si>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</si>
  <si>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</si>
  <si>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</si>
  <si>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</si>
  <si>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</si>
  <si>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</si>
  <si>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</si>
  <si>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</si>
  <si>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</si>
  <si>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</si>
  <si>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</si>
  <si>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</si>
  <si>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</si>
  <si>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</si>
  <si>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</si>
  <si>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</si>
  <si>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</si>
  <si>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</si>
  <si>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</si>
  <si>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</si>
  <si>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</si>
  <si>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</si>
  <si>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</si>
  <si>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</si>
  <si>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</si>
  <si>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</si>
  <si>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</si>
  <si>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</si>
  <si>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</si>
  <si>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</si>
  <si>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</si>
  <si>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</si>
  <si>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</si>
  <si>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</si>
  <si>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</si>
  <si>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</si>
  <si>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</si>
  <si>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</si>
  <si>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</si>
  <si>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</si>
  <si>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</si>
  <si>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</si>
  <si>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</si>
  <si>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</si>
  <si>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</si>
  <si>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</si>
  <si>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</si>
  <si>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</si>
  <si>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</si>
  <si>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</si>
  <si>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</si>
  <si>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</si>
  <si>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</si>
  <si>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</si>
  <si>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</si>
  <si>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</si>
  <si>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</si>
  <si>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</si>
  <si>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</si>
  <si>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</si>
  <si>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</si>
  <si>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</si>
  <si>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</si>
  <si>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</si>
  <si>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</si>
  <si>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</si>
  <si>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</si>
  <si>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</si>
  <si>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</si>
  <si>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</si>
  <si>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</si>
  <si>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</si>
  <si>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</si>
  <si>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</si>
  <si>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</si>
  <si>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</si>
  <si>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</si>
  <si>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</si>
  <si>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</si>
  <si>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</si>
  <si>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</si>
  <si>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</si>
  <si>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</si>
  <si>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</si>
  <si>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</si>
  <si>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</si>
  <si>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</si>
  <si>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</si>
  <si>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</si>
  <si>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</si>
  <si>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</si>
  <si>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</si>
  <si>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</si>
  <si>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</si>
  <si>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</si>
  <si>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</si>
  <si>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</si>
  <si>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</si>
  <si>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</si>
  <si>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</si>
  <si>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</si>
  <si>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</si>
  <si>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</si>
  <si>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</si>
  <si>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</si>
  <si>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</si>
  <si>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</si>
  <si>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</si>
  <si>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</si>
  <si>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</si>
  <si>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</si>
  <si>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</si>
  <si>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</si>
  <si>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</si>
  <si>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</si>
  <si>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</si>
  <si>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</si>
  <si>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</si>
  <si>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</si>
  <si>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</si>
  <si>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</si>
  <si>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</si>
  <si>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</si>
  <si>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</si>
  <si>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</si>
  <si>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</si>
  <si>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</si>
  <si>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</si>
  <si>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</si>
  <si>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</si>
  <si>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</si>
  <si>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</si>
  <si>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</si>
  <si>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</si>
  <si>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</si>
  <si>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</si>
  <si>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</si>
  <si>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</si>
  <si>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</si>
  <si>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</si>
  <si>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</si>
  <si>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</si>
  <si>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</si>
  <si>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</si>
  <si>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</si>
  <si>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</si>
  <si>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</si>
  <si>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</si>
  <si>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</si>
  <si>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</si>
  <si>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</si>
  <si>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</si>
  <si>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</si>
  <si>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</si>
  <si>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</si>
  <si>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</si>
  <si>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</si>
  <si>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</si>
  <si>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</si>
  <si>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</si>
  <si>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</si>
  <si>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</si>
  <si>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</si>
  <si>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</si>
  <si>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</si>
  <si>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</si>
  <si>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</si>
  <si>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</si>
  <si>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</si>
  <si>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</si>
  <si>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</si>
  <si>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</si>
  <si>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</si>
  <si>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</si>
  <si>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</si>
  <si>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</si>
  <si>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</si>
  <si>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</si>
  <si>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</si>
  <si>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</si>
  <si>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</si>
  <si>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</si>
  <si>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</si>
  <si>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</si>
  <si>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</si>
  <si>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</si>
  <si>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</si>
  <si>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</si>
  <si>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</si>
  <si>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</si>
  <si>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</si>
  <si>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</si>
  <si>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</si>
  <si>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</si>
  <si>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</si>
  <si>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</si>
  <si>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</si>
  <si>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</si>
  <si>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</si>
  <si>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</si>
  <si>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</si>
  <si>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</si>
  <si>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</si>
  <si>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</si>
  <si>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</si>
  <si>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</si>
  <si>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</si>
  <si>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</si>
  <si>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</si>
  <si>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</si>
  <si>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</si>
  <si>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</si>
  <si>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</si>
  <si>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</si>
  <si>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</si>
  <si>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</si>
  <si>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</si>
  <si>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</si>
  <si>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</si>
  <si>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</si>
  <si>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</si>
  <si>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</si>
  <si>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</si>
  <si>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</si>
  <si>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</si>
  <si>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</si>
  <si>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</si>
  <si>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</si>
  <si>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</si>
  <si>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</si>
  <si>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</si>
  <si>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</si>
  <si>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</si>
  <si>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</si>
  <si>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</si>
  <si>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</si>
  <si>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</si>
  <si>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</si>
  <si>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</si>
  <si>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</si>
  <si>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</si>
  <si>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</si>
  <si>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</si>
  <si>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</si>
  <si>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</si>
  <si>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</si>
  <si>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</si>
  <si>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</si>
  <si>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</si>
  <si>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</si>
  <si>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</si>
  <si>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</si>
  <si>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</si>
  <si>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</si>
  <si>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</si>
  <si>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</si>
  <si>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</si>
  <si>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</si>
  <si>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</si>
  <si>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</si>
  <si>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</si>
  <si>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</si>
  <si>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</si>
  <si>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</si>
  <si>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</si>
  <si>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</si>
  <si>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</si>
  <si>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</si>
  <si>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</si>
  <si>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</si>
  <si>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</si>
  <si>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</si>
  <si>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</si>
  <si>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</si>
  <si>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</si>
  <si>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</si>
  <si>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</si>
  <si>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</si>
  <si>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</si>
  <si>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</si>
  <si>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</si>
  <si>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</si>
  <si>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</si>
  <si>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</si>
  <si>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</si>
  <si>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</si>
  <si>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</si>
  <si>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</si>
  <si>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</si>
  <si>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</si>
  <si>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</si>
  <si>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</si>
  <si>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</si>
  <si>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</si>
  <si>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</si>
  <si>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</si>
  <si>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</si>
  <si>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</si>
  <si>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</si>
  <si>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</si>
  <si>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</si>
  <si>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</si>
  <si>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</si>
  <si>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</si>
  <si>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</si>
  <si>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</si>
  <si>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</si>
  <si>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</si>
  <si>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</si>
  <si>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</si>
  <si>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</si>
  <si>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</si>
  <si>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</si>
  <si>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</si>
  <si>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</si>
  <si>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</si>
  <si>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</si>
  <si>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</si>
  <si>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</si>
  <si>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</si>
  <si>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</si>
  <si>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</si>
  <si>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</si>
  <si>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</si>
  <si>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</si>
  <si>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</si>
  <si>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</si>
  <si>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</si>
  <si>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</si>
  <si>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</si>
  <si>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</si>
  <si>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</si>
  <si>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</si>
  <si>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</si>
  <si>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</si>
  <si>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</si>
  <si>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</si>
  <si>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</si>
  <si>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</si>
  <si>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</si>
  <si>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</si>
  <si>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</si>
  <si>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</si>
  <si>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</si>
  <si>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</si>
  <si>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</si>
  <si>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</si>
  <si>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</si>
  <si>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</si>
  <si>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</si>
  <si>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</si>
  <si>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</si>
  <si>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</si>
  <si>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</si>
  <si>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</si>
  <si>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</si>
  <si>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</si>
  <si>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</si>
  <si>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</si>
  <si>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</si>
  <si>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</si>
  <si>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</si>
  <si>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</si>
  <si>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</si>
  <si>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</si>
  <si>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</si>
  <si>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</si>
  <si>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</si>
  <si>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</si>
  <si>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</si>
  <si>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</si>
  <si>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</si>
  <si>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</si>
  <si>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</si>
  <si>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</si>
  <si>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</si>
  <si>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</si>
  <si>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</si>
  <si>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</si>
  <si>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</si>
  <si>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</si>
  <si>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</si>
  <si>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</si>
  <si>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</si>
  <si>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</si>
  <si>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</si>
  <si>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</si>
  <si>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</si>
  <si>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</si>
  <si>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</si>
  <si>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</si>
  <si>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</si>
  <si>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</si>
  <si>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</si>
  <si>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</si>
  <si>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</si>
  <si>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</si>
  <si>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</si>
  <si>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</si>
  <si>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</si>
  <si>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</si>
  <si>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</si>
  <si>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</si>
  <si>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</si>
  <si>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</si>
  <si>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</si>
  <si>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</si>
  <si>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</si>
  <si>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</si>
  <si>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</si>
  <si>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</si>
  <si>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</si>
  <si>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</si>
  <si>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</si>
  <si>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</si>
  <si>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</si>
  <si>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</si>
  <si>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</si>
  <si>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</si>
  <si>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</si>
  <si>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</si>
  <si>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</si>
  <si>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</si>
  <si>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</si>
  <si>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</si>
  <si>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</si>
  <si>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</si>
  <si>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</si>
  <si>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</si>
  <si>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</si>
  <si>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</si>
  <si>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</si>
  <si>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</si>
  <si>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</si>
  <si>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</si>
  <si>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</si>
  <si>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</si>
  <si>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</si>
  <si>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</si>
  <si>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</si>
  <si>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</si>
  <si>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</si>
  <si>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</si>
  <si>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</si>
  <si>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</si>
  <si>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</si>
  <si>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</si>
  <si>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</si>
  <si>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</si>
  <si>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</si>
  <si>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</si>
  <si>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</si>
  <si>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</si>
  <si>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</si>
  <si>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</si>
  <si>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</si>
  <si>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</si>
  <si>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</si>
  <si>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</si>
  <si>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</si>
  <si>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</si>
  <si>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</si>
  <si>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</si>
  <si>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</si>
  <si>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</si>
  <si>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</si>
  <si>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</si>
  <si>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</si>
  <si>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</si>
  <si>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</si>
  <si>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</si>
  <si>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</si>
  <si>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</si>
  <si>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</si>
  <si>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</si>
  <si>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</si>
  <si>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</si>
  <si>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</si>
  <si>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</si>
  <si>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</si>
  <si>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</si>
  <si>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</si>
  <si>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</si>
  <si>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</si>
  <si>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</si>
  <si>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</si>
  <si>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</si>
  <si>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</si>
  <si>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</si>
  <si>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</si>
  <si>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</si>
  <si>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</si>
  <si>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</si>
  <si>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</si>
  <si>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</si>
  <si>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</si>
  <si>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</si>
  <si>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</si>
  <si>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</si>
  <si>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</si>
  <si>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</si>
  <si>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</si>
  <si>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</si>
  <si>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</si>
  <si>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</si>
  <si>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</si>
  <si>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</si>
  <si>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</si>
  <si>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</si>
  <si>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</si>
  <si>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</si>
  <si>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</si>
  <si>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</si>
  <si>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</si>
  <si>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</si>
  <si>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</si>
  <si>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</si>
  <si>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</si>
  <si>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</si>
  <si>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</si>
  <si>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</si>
  <si>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</si>
  <si>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</si>
  <si>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</si>
  <si>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</si>
  <si>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</si>
  <si>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</si>
  <si>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</si>
  <si>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</si>
  <si>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</si>
  <si>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</si>
  <si>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</si>
  <si>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</si>
  <si>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</si>
  <si>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</si>
  <si>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</si>
  <si>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</si>
  <si>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</si>
  <si>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</si>
  <si>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</si>
  <si>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</si>
  <si>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</si>
  <si>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</si>
  <si>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</si>
  <si>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</si>
  <si>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</si>
  <si>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</si>
  <si>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</si>
  <si>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</si>
  <si>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</si>
  <si>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</si>
  <si>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</si>
  <si>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</si>
  <si>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</si>
  <si>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</si>
  <si>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</si>
  <si>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</si>
  <si>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</si>
  <si>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</si>
  <si>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</si>
  <si>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</si>
  <si>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</si>
  <si>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</si>
  <si>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</si>
  <si>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</si>
  <si>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</si>
  <si>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</si>
  <si>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</si>
  <si>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</si>
  <si>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</si>
  <si>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</si>
  <si>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</si>
  <si>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</si>
  <si>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</si>
  <si>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</si>
  <si>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</si>
  <si>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</si>
  <si>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</si>
  <si>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</si>
  <si>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</si>
  <si>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</si>
  <si>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</si>
  <si>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</si>
  <si>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</si>
  <si>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</si>
  <si>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</si>
  <si>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</si>
  <si>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</si>
  <si>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</si>
  <si>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</si>
  <si>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</si>
  <si>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</si>
  <si>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</si>
  <si>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</si>
  <si>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</si>
  <si>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</si>
  <si>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</si>
  <si>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</si>
  <si>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</si>
  <si>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</si>
  <si>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</si>
  <si>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</si>
  <si>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</si>
  <si>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</si>
  <si>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</si>
  <si>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</si>
  <si>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</si>
  <si>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</si>
  <si>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</si>
  <si>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</si>
  <si>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</si>
  <si>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</si>
  <si>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</si>
  <si>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</si>
  <si>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</si>
  <si>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</si>
  <si>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</si>
  <si>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</si>
  <si>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</si>
  <si>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</si>
  <si>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</si>
  <si>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</si>
  <si>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</si>
  <si>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</si>
  <si>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</si>
  <si>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</si>
  <si>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</si>
  <si>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</si>
  <si>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</si>
  <si>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</si>
  <si>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</si>
  <si>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</si>
  <si>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</si>
  <si>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</si>
  <si>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</si>
  <si>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</si>
  <si>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</si>
  <si>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</si>
  <si>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</si>
  <si>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</si>
  <si>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</si>
  <si>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</si>
  <si>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</si>
  <si>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</si>
  <si>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</si>
  <si>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</si>
  <si>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</si>
  <si>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</si>
  <si>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</si>
  <si>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</si>
  <si>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</si>
  <si>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</si>
  <si>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</si>
  <si>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</si>
  <si>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</si>
  <si>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</si>
  <si>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</si>
  <si>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</si>
  <si>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</si>
  <si>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</si>
  <si>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</si>
  <si>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</si>
  <si>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</si>
  <si>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</si>
  <si>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</si>
  <si>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</si>
  <si>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</si>
  <si>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</si>
  <si>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</si>
  <si>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</si>
  <si>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</si>
  <si>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</si>
  <si>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</si>
  <si>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</si>
  <si>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</si>
  <si>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</si>
  <si>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</si>
  <si>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</si>
  <si>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</si>
  <si>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</si>
  <si>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</si>
  <si>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</si>
  <si>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</si>
  <si>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</si>
  <si>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</si>
  <si>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</si>
  <si>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</si>
  <si>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</si>
  <si>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</si>
  <si>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</si>
  <si>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</si>
  <si>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</si>
  <si>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</si>
  <si>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</si>
  <si>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</si>
  <si>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</si>
  <si>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</si>
  <si>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</si>
  <si>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</si>
  <si>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</si>
  <si>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</si>
  <si>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</si>
  <si>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</si>
  <si>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</si>
  <si>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</si>
  <si>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</si>
  <si>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</si>
  <si>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</si>
  <si>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</si>
  <si>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</si>
  <si>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</si>
  <si>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</si>
  <si>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</si>
  <si>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</si>
  <si>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</si>
  <si>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</si>
  <si>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</si>
  <si>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</si>
  <si>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</si>
  <si>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</si>
  <si>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</si>
  <si>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</si>
  <si>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</si>
  <si>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</si>
  <si>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</si>
  <si>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</si>
  <si>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</si>
  <si>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</si>
  <si>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</si>
  <si>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</si>
  <si>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</si>
  <si>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</si>
  <si>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</si>
  <si>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</si>
  <si>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</si>
  <si>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</si>
  <si>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</si>
  <si>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</si>
  <si>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</si>
  <si>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</si>
  <si>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</si>
  <si>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</si>
  <si>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</si>
  <si>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</si>
  <si>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</si>
  <si>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</si>
  <si>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</si>
  <si>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</si>
  <si>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</si>
  <si>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</si>
  <si>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</si>
  <si>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</si>
  <si>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</si>
  <si>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</si>
  <si>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</si>
  <si>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</si>
  <si>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</si>
  <si>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</si>
  <si>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</si>
  <si>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</si>
  <si>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</si>
  <si>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</si>
  <si>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</si>
  <si>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</si>
  <si>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</si>
  <si>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</si>
  <si>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</si>
  <si>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</si>
  <si>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</si>
  <si>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</si>
  <si>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</si>
  <si>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</si>
  <si>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</si>
  <si>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</si>
  <si>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</si>
  <si>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</si>
  <si>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</si>
  <si>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</si>
  <si>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</si>
  <si>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</si>
  <si>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</si>
  <si>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</si>
  <si>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</si>
  <si>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</si>
  <si>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</si>
  <si>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</si>
  <si>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</si>
  <si>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</si>
  <si>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</si>
  <si>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</si>
  <si>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</si>
  <si>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</si>
  <si>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</si>
  <si>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</si>
  <si>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</si>
  <si>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</si>
  <si>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</si>
  <si>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</si>
  <si>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</si>
  <si>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</si>
  <si>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</si>
  <si>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</si>
  <si>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</si>
  <si>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</si>
  <si>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</si>
  <si>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</si>
  <si>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</si>
  <si>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</si>
  <si>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</si>
  <si>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</si>
  <si>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</si>
  <si>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</si>
  <si>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</si>
  <si>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</si>
  <si>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</si>
  <si>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</si>
  <si>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</si>
  <si>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</si>
  <si>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</si>
  <si>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</si>
  <si>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</si>
  <si>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</si>
  <si>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</si>
  <si>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</si>
  <si>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</si>
  <si>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</si>
  <si>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</si>
  <si>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</si>
  <si>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</si>
  <si>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</si>
  <si>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</si>
  <si>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</si>
  <si>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</si>
  <si>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</si>
  <si>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</si>
  <si>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</si>
  <si>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</si>
  <si>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</si>
  <si>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</si>
  <si>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</si>
  <si>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</si>
  <si>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</si>
  <si>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</si>
  <si>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</si>
  <si>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</si>
  <si>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</si>
  <si>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</si>
  <si>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</si>
  <si>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</si>
  <si>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</si>
  <si>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</si>
  <si>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</si>
  <si>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</si>
  <si>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</si>
  <si>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</si>
  <si>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</si>
  <si>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</si>
  <si>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</si>
  <si>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</si>
  <si>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</si>
  <si>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</si>
  <si>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</si>
  <si>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</si>
  <si>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</si>
  <si>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</si>
  <si>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</si>
  <si>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</si>
  <si>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</si>
  <si>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</si>
  <si>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</si>
  <si>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</si>
  <si>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</si>
  <si>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</si>
  <si>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</si>
  <si>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</si>
  <si>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</si>
  <si>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</si>
  <si>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</si>
  <si>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</si>
  <si>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</si>
  <si>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</si>
  <si>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</si>
  <si>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</si>
  <si>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</si>
  <si>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</si>
  <si>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</si>
  <si>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</si>
  <si>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</si>
  <si>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</si>
  <si>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</si>
  <si>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</si>
  <si>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</si>
  <si>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</si>
  <si>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</si>
  <si>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</si>
  <si>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</si>
  <si>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</si>
  <si>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</si>
  <si>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</si>
  <si>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</si>
  <si>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</si>
  <si>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</si>
  <si>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</si>
  <si>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</si>
  <si>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</si>
  <si>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</si>
  <si>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</si>
  <si>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</si>
  <si>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</si>
  <si>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</si>
  <si>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</si>
  <si>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</si>
  <si>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</si>
  <si>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</si>
  <si>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</si>
  <si>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</si>
  <si>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</si>
  <si>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</si>
  <si>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</si>
  <si>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</si>
  <si>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</si>
  <si>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</si>
  <si>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</si>
  <si>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</si>
  <si>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</si>
  <si>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</si>
  <si>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</si>
  <si>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</si>
  <si>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</si>
  <si>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</si>
  <si>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</si>
  <si>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</si>
  <si>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</si>
  <si>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</si>
  <si>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</si>
  <si>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</si>
  <si>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</si>
  <si>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</si>
  <si>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</si>
  <si>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</si>
  <si>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</si>
  <si>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</si>
  <si>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</si>
  <si>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</si>
  <si>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</si>
  <si>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</si>
  <si>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</si>
  <si>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</si>
  <si>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</si>
  <si>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</si>
  <si>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</si>
  <si>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</si>
  <si>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</si>
  <si>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</si>
  <si>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</si>
  <si>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</si>
  <si>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</si>
  <si>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</si>
  <si>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</si>
  <si>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</si>
  <si>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</si>
  <si>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</si>
  <si>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</si>
  <si>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</si>
  <si>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</si>
  <si>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</si>
  <si>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</si>
  <si>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</si>
  <si>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</si>
  <si>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</si>
  <si>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</si>
  <si>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</si>
  <si>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</si>
  <si>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</si>
  <si>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</si>
  <si>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</si>
  <si>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</si>
  <si>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</si>
  <si>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</si>
  <si>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</si>
  <si>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</si>
  <si>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</si>
  <si>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</si>
  <si>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</si>
  <si>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</si>
  <si>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</si>
  <si>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</si>
  <si>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</si>
  <si>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</si>
  <si>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</si>
  <si>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</si>
  <si>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</si>
  <si>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</si>
  <si>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</si>
  <si>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</si>
  <si>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</si>
  <si>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</si>
  <si>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</si>
  <si>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</si>
  <si>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</si>
  <si>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</si>
  <si>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</si>
  <si>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</si>
  <si>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</si>
  <si>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</si>
  <si>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</si>
  <si>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</si>
  <si>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</si>
  <si>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</si>
  <si>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</si>
  <si>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</si>
  <si>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</si>
  <si>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</si>
  <si>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</si>
  <si>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</si>
  <si>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</si>
  <si>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</si>
  <si>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</si>
  <si>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</si>
  <si>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</si>
  <si>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</si>
  <si>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</si>
  <si>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</si>
  <si>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</si>
  <si>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</si>
  <si>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</si>
  <si>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</si>
  <si>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</si>
  <si>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</si>
  <si>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</si>
  <si>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</si>
  <si>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</si>
  <si>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</si>
  <si>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</si>
  <si>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</si>
  <si>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</si>
  <si>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</si>
  <si>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</si>
  <si>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</si>
  <si>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</si>
  <si>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</si>
  <si>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</si>
  <si>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</si>
  <si>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</si>
  <si>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</si>
  <si>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</si>
  <si>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</si>
  <si>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</si>
  <si>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</si>
  <si>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</si>
  <si>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</si>
  <si>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</si>
  <si>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</si>
  <si>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</si>
  <si>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</si>
  <si>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</si>
  <si>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</si>
  <si>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</si>
  <si>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</si>
  <si>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</si>
  <si>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</si>
  <si>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</si>
  <si>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</si>
  <si>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</si>
  <si>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</si>
  <si>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</si>
  <si>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</si>
  <si>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</si>
  <si>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</si>
  <si>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</si>
  <si>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</si>
  <si>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</si>
  <si>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</si>
  <si>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</si>
  <si>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</si>
  <si>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</si>
  <si>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</si>
  <si>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</si>
  <si>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</si>
  <si>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</si>
  <si>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</si>
  <si>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</si>
  <si>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</si>
  <si>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</si>
  <si>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</si>
  <si>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</si>
  <si>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</si>
  <si>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</si>
  <si>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</si>
  <si>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</si>
  <si>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</si>
  <si>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</si>
  <si>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</si>
  <si>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</si>
  <si>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</si>
  <si>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</si>
  <si>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</si>
  <si>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</si>
  <si>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</si>
  <si>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</si>
  <si>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</si>
  <si>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</si>
  <si>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</si>
  <si>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</si>
  <si>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</si>
  <si>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</si>
  <si>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</si>
  <si>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</si>
  <si>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</si>
  <si>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</si>
  <si>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</si>
  <si>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</si>
  <si>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</si>
  <si>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</si>
  <si>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</si>
  <si>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</si>
  <si>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</si>
  <si>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</si>
  <si>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</si>
  <si>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</si>
  <si>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</si>
  <si>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</si>
  <si>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</si>
  <si>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</si>
  <si>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</si>
  <si>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</si>
  <si>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</si>
  <si>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</si>
  <si>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</si>
  <si>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</si>
  <si>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</si>
  <si>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</si>
  <si>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</si>
  <si>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</si>
  <si>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</si>
  <si>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</si>
  <si>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</si>
  <si>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</si>
  <si>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</si>
  <si>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</si>
  <si>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</si>
  <si>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</si>
  <si>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</si>
  <si>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</si>
  <si>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</si>
  <si>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</si>
  <si>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</si>
  <si>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</si>
  <si>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</si>
  <si>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</si>
  <si>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</si>
  <si>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</si>
  <si>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</si>
  <si>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</si>
  <si>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</si>
  <si>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</si>
  <si>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</si>
  <si>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</si>
  <si>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</si>
  <si>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</si>
  <si>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</si>
  <si>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</si>
  <si>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</si>
  <si>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</si>
  <si>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</si>
  <si>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</si>
  <si>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</si>
  <si>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</si>
  <si>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</si>
  <si>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</si>
  <si>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</si>
  <si>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</si>
  <si>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</si>
  <si>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</si>
  <si>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</si>
  <si>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</si>
  <si>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</si>
  <si>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</si>
  <si>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</si>
  <si>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</si>
  <si>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</si>
  <si>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</si>
  <si>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</si>
  <si>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</si>
  <si>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</si>
  <si>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</si>
  <si>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</si>
  <si>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</si>
  <si>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</si>
  <si>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</si>
  <si>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</si>
  <si>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</si>
  <si>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</si>
  <si>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</si>
  <si>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</si>
  <si>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</si>
  <si>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</si>
  <si>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</si>
  <si>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</si>
  <si>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</si>
  <si>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</si>
  <si>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</si>
  <si>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</si>
  <si>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</si>
  <si>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</si>
  <si>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</si>
  <si>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</si>
  <si>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</si>
  <si>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</si>
  <si>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</si>
  <si>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</si>
  <si>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</si>
  <si>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</si>
  <si>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</si>
  <si>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</si>
  <si>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</si>
  <si>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</si>
  <si>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</si>
  <si>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</si>
  <si>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</si>
  <si>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</si>
  <si>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</si>
  <si>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</si>
  <si>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</si>
  <si>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</si>
  <si>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</si>
  <si>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</si>
  <si>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</si>
  <si>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</si>
  <si>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</si>
  <si>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</si>
  <si>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</si>
  <si>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</si>
  <si>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</si>
  <si>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</si>
  <si>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</si>
  <si>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</si>
  <si>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</si>
  <si>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</si>
  <si>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</si>
  <si>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</si>
  <si>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</si>
  <si>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</si>
  <si>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</si>
  <si>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</si>
  <si>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</si>
  <si>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</si>
  <si>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</si>
  <si>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</si>
  <si>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</si>
  <si>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</si>
  <si>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</si>
  <si>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</si>
  <si>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</si>
  <si>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</si>
  <si>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</si>
  <si>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</si>
  <si>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</si>
  <si>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</si>
  <si>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</si>
  <si>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</si>
  <si>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</si>
  <si>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</si>
  <si>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</si>
  <si>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</si>
  <si>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</si>
  <si>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</si>
  <si>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</si>
  <si>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</si>
  <si>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</si>
  <si>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</si>
  <si>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</si>
  <si>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</si>
  <si>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</si>
  <si>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</si>
  <si>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</si>
  <si>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</si>
  <si>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</si>
  <si>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</si>
  <si>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</si>
  <si>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</si>
  <si>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</si>
  <si>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</si>
  <si>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</si>
  <si>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</si>
  <si>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</si>
  <si>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</si>
  <si>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</si>
  <si>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</si>
  <si>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</si>
  <si>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</si>
  <si>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</si>
  <si>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</si>
  <si>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</si>
  <si>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</si>
  <si>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</si>
  <si>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</si>
  <si>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</si>
  <si>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</si>
  <si>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</si>
  <si>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</si>
  <si>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</si>
  <si>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</si>
  <si>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</si>
  <si>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</si>
  <si>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</si>
  <si>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</si>
  <si>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</si>
  <si>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</si>
  <si>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</si>
  <si>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</si>
  <si>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</si>
  <si>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</si>
  <si>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</si>
  <si>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</si>
  <si>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</si>
  <si>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</si>
  <si>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</si>
  <si>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</si>
  <si>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</si>
  <si>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</si>
  <si>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</si>
  <si>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</si>
  <si>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</si>
  <si>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</si>
  <si>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</si>
  <si>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</si>
  <si>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</si>
  <si>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</si>
  <si>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</si>
  <si>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</si>
  <si>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</si>
  <si>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</si>
  <si>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</si>
  <si>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</si>
  <si>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</si>
  <si>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</si>
  <si>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</si>
  <si>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</si>
  <si>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</si>
  <si>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</si>
  <si>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</si>
  <si>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</si>
  <si>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</si>
  <si>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</si>
  <si>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</si>
  <si>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</si>
  <si>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</si>
  <si>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</si>
  <si>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</si>
  <si>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</si>
  <si>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</si>
  <si>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</si>
  <si>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</si>
  <si>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</si>
  <si>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</si>
  <si>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</si>
  <si>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</si>
  <si>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</si>
  <si>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</si>
  <si>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</si>
  <si>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</si>
  <si>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</si>
  <si>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</si>
  <si>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</si>
  <si>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</si>
  <si>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</si>
  <si>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</si>
  <si>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</si>
  <si>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</si>
  <si>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</si>
  <si>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</si>
  <si>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</si>
  <si>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</si>
  <si>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</si>
  <si>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</si>
  <si>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</si>
  <si>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</si>
  <si>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</si>
  <si>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</si>
  <si>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</si>
  <si>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</si>
  <si>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</si>
  <si>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</si>
  <si>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</si>
  <si>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</si>
  <si>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</si>
  <si>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</si>
  <si>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</si>
  <si>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</si>
  <si>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</si>
  <si>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</si>
  <si>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</si>
  <si>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</si>
  <si>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</si>
  <si>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</si>
  <si>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</si>
  <si>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</si>
  <si>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</si>
  <si>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</si>
  <si>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</si>
  <si>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</si>
  <si>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</si>
  <si>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</si>
  <si>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</si>
  <si>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</si>
  <si>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</si>
  <si>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</si>
  <si>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</si>
  <si>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</si>
  <si>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</si>
  <si>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</si>
  <si>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</si>
  <si>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</si>
  <si>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</si>
  <si>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</si>
  <si>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</si>
  <si>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</si>
  <si>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</si>
  <si>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</si>
  <si>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</si>
  <si>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</si>
  <si>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</si>
  <si>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</si>
  <si>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</si>
  <si>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</si>
  <si>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</si>
  <si>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</si>
  <si>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</si>
  <si>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</si>
  <si>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</si>
  <si>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</si>
  <si>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</si>
  <si>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</si>
  <si>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</si>
  <si>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</si>
  <si>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</si>
  <si>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</si>
  <si>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</si>
  <si>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</si>
  <si>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</si>
  <si>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</si>
  <si>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</si>
  <si>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</si>
  <si>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</si>
  <si>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</si>
  <si>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</si>
  <si>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</si>
  <si>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</si>
  <si>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</si>
  <si>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</si>
  <si>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</si>
  <si>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</si>
  <si>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</si>
  <si>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</si>
  <si>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</si>
  <si>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</si>
  <si>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</si>
  <si>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</si>
  <si>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</si>
  <si>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</si>
  <si>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</si>
  <si>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</si>
  <si>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</si>
  <si>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</si>
  <si>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</si>
  <si>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</si>
  <si>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</si>
  <si>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</si>
  <si>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</si>
  <si>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</si>
  <si>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</si>
  <si>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</si>
  <si>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</si>
  <si>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</si>
  <si>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</si>
  <si>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</si>
  <si>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</si>
  <si>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</si>
  <si>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</si>
  <si>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</si>
  <si>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</si>
  <si>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</si>
  <si>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</si>
  <si>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</si>
  <si>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</si>
  <si>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</si>
  <si>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</si>
  <si>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</si>
  <si>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</si>
  <si>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</si>
  <si>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</si>
  <si>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</si>
  <si>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</si>
  <si>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</si>
  <si>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</si>
  <si>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</si>
  <si>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</si>
  <si>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</si>
  <si>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</si>
  <si>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</si>
  <si>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</si>
  <si>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</si>
  <si>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</si>
  <si>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</si>
  <si>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</si>
  <si>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</si>
  <si>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</si>
  <si>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</si>
  <si>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</si>
  <si>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</si>
  <si>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</si>
  <si>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</si>
  <si>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</si>
  <si>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</si>
  <si>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</si>
  <si>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</si>
  <si>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</si>
  <si>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</si>
  <si>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</si>
  <si>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</si>
  <si>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</si>
  <si>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</si>
  <si>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</si>
  <si>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</si>
  <si>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</si>
  <si>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</si>
  <si>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</si>
  <si>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</si>
  <si>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</si>
  <si>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</si>
  <si>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</si>
  <si>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</si>
  <si>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</si>
  <si>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</si>
  <si>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</si>
  <si>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</si>
  <si>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</si>
  <si>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</si>
  <si>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</si>
  <si>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</si>
  <si>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</si>
  <si>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</si>
  <si>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</si>
  <si>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</si>
  <si>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</si>
  <si>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</si>
  <si>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</si>
  <si>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</si>
  <si>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</si>
  <si>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</si>
  <si>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</si>
  <si>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</si>
  <si>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</si>
  <si>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</si>
  <si>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</si>
  <si>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</si>
  <si>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</si>
  <si>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</si>
  <si>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</si>
  <si>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</si>
  <si>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</si>
  <si>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</si>
  <si>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</si>
  <si>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</si>
  <si>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</si>
  <si>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</si>
  <si>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</si>
  <si>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</si>
  <si>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</si>
  <si>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</si>
  <si>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</si>
  <si>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</si>
  <si>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</si>
  <si>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</si>
  <si>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</si>
  <si>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</si>
  <si>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</si>
  <si>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</si>
  <si>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</si>
  <si>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</si>
  <si>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</si>
  <si>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</si>
  <si>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</si>
  <si>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</si>
  <si>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</si>
  <si>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</si>
  <si>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</si>
  <si>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</si>
  <si>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</si>
  <si>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</si>
  <si>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</si>
  <si>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</si>
  <si>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</si>
  <si>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</si>
  <si>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</si>
  <si>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</si>
  <si>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</si>
  <si>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</si>
  <si>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</si>
  <si>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</si>
  <si>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</si>
  <si>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</si>
  <si>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</si>
  <si>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</si>
  <si>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</si>
  <si>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</si>
  <si>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</si>
  <si>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</si>
  <si>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</si>
  <si>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</si>
  <si>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</si>
  <si>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</si>
  <si>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</si>
  <si>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</si>
  <si>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</si>
  <si>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</si>
  <si>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</si>
  <si>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</si>
  <si>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</si>
  <si>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</si>
  <si>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</si>
  <si>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</si>
  <si>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</si>
  <si>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</si>
  <si>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</si>
  <si>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</si>
  <si>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</si>
  <si>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</si>
  <si>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</si>
  <si>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</si>
  <si>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</si>
  <si>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</si>
  <si>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</si>
  <si>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</si>
  <si>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</si>
  <si>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</si>
  <si>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</si>
  <si>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</si>
  <si>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</si>
  <si>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</si>
  <si>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</si>
  <si>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</si>
  <si>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</si>
  <si>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</si>
  <si>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</si>
  <si>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</si>
  <si>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</si>
  <si>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</si>
  <si>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</si>
  <si>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</si>
  <si>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</si>
  <si>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</si>
  <si>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</si>
  <si>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</si>
  <si>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</si>
  <si>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</si>
  <si>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</si>
  <si>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</si>
  <si>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</si>
  <si>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</si>
  <si>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</si>
  <si>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</si>
  <si>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</si>
  <si>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</si>
  <si>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</si>
  <si>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</si>
  <si>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</si>
  <si>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</si>
  <si>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</si>
  <si>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</si>
  <si>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</si>
  <si>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</si>
  <si>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</si>
  <si>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</si>
  <si>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</si>
  <si>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</si>
  <si>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</si>
  <si>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</si>
  <si>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</si>
  <si>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</si>
  <si>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</si>
  <si>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</si>
  <si>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</si>
  <si>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</si>
  <si>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</si>
  <si>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</si>
  <si>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</si>
  <si>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</si>
  <si>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</si>
  <si>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</si>
  <si>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</si>
  <si>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</si>
  <si>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</si>
  <si>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</si>
  <si>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</si>
  <si>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</si>
  <si>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</si>
  <si>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</si>
  <si>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</si>
  <si>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</si>
  <si>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</si>
  <si>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</si>
  <si>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</si>
  <si>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</si>
  <si>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</si>
  <si>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</si>
  <si>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</si>
  <si>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</si>
  <si>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</si>
  <si>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</si>
  <si>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</si>
  <si>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</si>
  <si>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</si>
  <si>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</si>
  <si>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</si>
  <si>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</si>
  <si>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</si>
  <si>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</si>
  <si>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</si>
  <si>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</si>
  <si>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</si>
  <si>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</si>
  <si>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</si>
  <si>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</si>
  <si>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</si>
  <si>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</si>
  <si>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</si>
  <si>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</si>
  <si>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</si>
  <si>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</si>
  <si>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</si>
  <si>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</si>
  <si>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</si>
  <si>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</si>
  <si>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</si>
  <si>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</si>
  <si>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</si>
  <si>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</si>
  <si>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</si>
  <si>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</si>
  <si>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</si>
  <si>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</si>
  <si>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</si>
  <si>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</si>
  <si>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</si>
  <si>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</si>
  <si>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</si>
  <si>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</si>
  <si>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</si>
  <si>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</si>
  <si>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</si>
  <si>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</si>
  <si>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</si>
  <si>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</si>
  <si>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</si>
  <si>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</si>
  <si>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</si>
  <si>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</si>
  <si>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</si>
  <si>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</si>
  <si>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</si>
  <si>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</si>
  <si>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</si>
  <si>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</si>
  <si>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</si>
  <si>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</si>
  <si>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</si>
  <si>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</si>
  <si>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</si>
  <si>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</si>
  <si>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</si>
  <si>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</si>
  <si>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</si>
  <si>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</si>
  <si>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</si>
  <si>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</si>
  <si>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</si>
  <si>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</si>
  <si>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</si>
  <si>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</si>
  <si>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</si>
  <si>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</si>
  <si>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</si>
  <si>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</si>
  <si>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</si>
  <si>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</si>
  <si>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</si>
  <si>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</si>
  <si>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</si>
  <si>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</si>
  <si>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</si>
  <si>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</si>
  <si>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</si>
  <si>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</si>
  <si>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</si>
  <si>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</si>
  <si>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</si>
  <si>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</si>
  <si>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</si>
  <si>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</si>
  <si>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</si>
  <si>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</si>
  <si>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</si>
  <si>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</si>
  <si>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</si>
  <si>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</si>
  <si>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</si>
  <si>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</si>
  <si>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</si>
  <si>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</si>
  <si>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</si>
  <si>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</si>
  <si>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</si>
  <si>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</si>
  <si>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</si>
  <si>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</si>
  <si>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</si>
  <si>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</si>
  <si>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</si>
  <si>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</si>
  <si>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</si>
  <si>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</si>
  <si>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</si>
  <si>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</si>
  <si>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</si>
  <si>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</si>
  <si>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</si>
  <si>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</si>
  <si>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</si>
  <si>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</si>
  <si>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</si>
  <si>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</si>
  <si>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</si>
  <si>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</si>
  <si>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</si>
  <si>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</si>
  <si>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</si>
  <si>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</si>
  <si>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</si>
  <si>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</si>
  <si>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</si>
  <si>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</si>
  <si>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</si>
  <si>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</si>
  <si>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</si>
  <si>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</si>
  <si>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</si>
  <si>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</si>
  <si>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</si>
  <si>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</si>
  <si>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</si>
  <si>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</si>
  <si>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</si>
  <si>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</si>
  <si>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</si>
  <si>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</si>
  <si>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</si>
  <si>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</si>
  <si>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</si>
  <si>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</si>
  <si>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</si>
  <si>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</si>
  <si>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</si>
  <si>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</si>
  <si>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</si>
  <si>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</si>
  <si>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</si>
  <si>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</si>
  <si>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</si>
  <si>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</si>
  <si>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</si>
  <si>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</si>
  <si>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</si>
  <si>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</si>
  <si>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</si>
  <si>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</si>
  <si>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</si>
  <si>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</si>
  <si>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</si>
  <si>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</si>
  <si>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</si>
  <si>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</si>
  <si>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</si>
  <si>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</si>
  <si>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</si>
  <si>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</si>
  <si>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</si>
  <si>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</si>
  <si>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</si>
  <si>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</si>
  <si>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</si>
  <si>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</si>
  <si>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</si>
  <si>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</si>
  <si>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</si>
  <si>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</si>
  <si>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</si>
  <si>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</si>
  <si>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</si>
  <si>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</si>
  <si>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</si>
  <si>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</si>
  <si>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</si>
  <si>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</si>
  <si>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</si>
  <si>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</si>
  <si>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</si>
  <si>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</si>
  <si>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</si>
  <si>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</si>
  <si>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</si>
  <si>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</si>
  <si>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</si>
  <si>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</si>
  <si>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</si>
  <si>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</si>
  <si>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</si>
  <si>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</si>
  <si>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</si>
  <si>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</si>
  <si>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</si>
  <si>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</si>
  <si>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</si>
  <si>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</si>
  <si>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</si>
  <si>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</si>
  <si>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</si>
  <si>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</si>
  <si>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</si>
  <si>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</si>
  <si>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</si>
  <si>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</si>
  <si>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</si>
  <si>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</si>
  <si>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</si>
  <si>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</si>
  <si>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</si>
  <si>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</si>
  <si>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</si>
  <si>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</si>
  <si>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</si>
  <si>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</si>
  <si>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</si>
  <si>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</si>
  <si>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</si>
  <si>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</si>
  <si>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</si>
  <si>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</si>
  <si>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</si>
  <si>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</si>
  <si>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</si>
  <si>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</si>
  <si>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</si>
  <si>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</si>
  <si>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</si>
  <si>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</si>
  <si>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</si>
  <si>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</si>
  <si>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</si>
  <si>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</si>
  <si>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</si>
  <si>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</si>
  <si>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</si>
  <si>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</si>
  <si>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</si>
  <si>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</si>
  <si>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</si>
  <si>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</si>
  <si>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</si>
  <si>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</si>
  <si>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</si>
  <si>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</si>
  <si>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</si>
  <si>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</si>
  <si>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</si>
  <si>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</si>
  <si>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</si>
  <si>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</si>
  <si>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</si>
  <si>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</si>
  <si>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</si>
  <si>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</si>
  <si>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</si>
  <si>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</si>
  <si>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</si>
  <si>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</si>
  <si>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</si>
  <si>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</si>
  <si>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</si>
  <si>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</si>
  <si>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</si>
  <si>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</si>
  <si>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</si>
  <si>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</si>
  <si>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</si>
  <si>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</si>
  <si>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</si>
  <si>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</si>
  <si>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</si>
  <si>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</si>
  <si>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</si>
  <si>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</si>
  <si>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</si>
  <si>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</si>
  <si>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</si>
  <si>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</si>
  <si>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</si>
  <si>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</si>
  <si>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</si>
  <si>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</si>
  <si>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</si>
  <si>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</si>
  <si>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</si>
  <si>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</si>
  <si>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</si>
  <si>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</si>
  <si>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</si>
  <si>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</si>
  <si>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</si>
  <si>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</si>
  <si>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</si>
  <si>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</si>
  <si>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</si>
  <si>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</si>
  <si>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</si>
  <si>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</si>
  <si>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</si>
  <si>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</si>
  <si>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</si>
  <si>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</si>
  <si>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</si>
  <si>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</si>
  <si>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</si>
  <si>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</si>
  <si>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</si>
  <si>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</si>
  <si>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</si>
  <si>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</si>
  <si>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</si>
  <si>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</si>
  <si>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</si>
  <si>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</si>
  <si>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</si>
  <si>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</si>
  <si>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</si>
  <si>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</si>
  <si>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</si>
  <si>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</si>
  <si>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</si>
  <si>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</si>
  <si>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</si>
  <si>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</si>
  <si>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</si>
  <si>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</si>
  <si>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</si>
  <si>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</si>
  <si>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</si>
  <si>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</si>
  <si>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</si>
  <si>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</si>
  <si>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</si>
  <si>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</si>
  <si>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</si>
  <si>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</si>
  <si>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</si>
  <si>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</si>
  <si>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</si>
  <si>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</si>
  <si>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</si>
  <si>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</si>
  <si>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</si>
  <si>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</si>
  <si>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</si>
  <si>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</si>
  <si>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</si>
  <si>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</si>
  <si>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</si>
  <si>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</si>
  <si>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</si>
  <si>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</si>
  <si>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</si>
  <si>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</si>
  <si>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</si>
  <si>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</si>
  <si>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</si>
  <si>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</si>
  <si>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</si>
  <si>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</si>
  <si>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</si>
  <si>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</si>
  <si>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</si>
  <si>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</si>
  <si>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</si>
  <si>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</si>
  <si>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</si>
  <si>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</si>
  <si>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</si>
  <si>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</si>
  <si>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</si>
  <si>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</si>
  <si>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</si>
  <si>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</si>
  <si>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</si>
  <si>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</si>
  <si>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</si>
  <si>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</si>
  <si>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</si>
  <si>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</si>
  <si>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</si>
  <si>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</si>
  <si>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</si>
  <si>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</si>
  <si>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</si>
  <si>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</si>
  <si>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</si>
  <si>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</si>
  <si>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</si>
  <si>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</si>
  <si>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</si>
  <si>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</si>
  <si>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</si>
  <si>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</si>
  <si>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</si>
  <si>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</si>
  <si>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</si>
  <si>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</si>
  <si>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</si>
  <si>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</si>
  <si>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</si>
  <si>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</si>
  <si>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</si>
  <si>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</si>
  <si>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</si>
  <si>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</si>
  <si>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</si>
  <si>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</si>
  <si>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</si>
  <si>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</si>
  <si>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</si>
  <si>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</si>
  <si>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</si>
  <si>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</si>
  <si>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</si>
  <si>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</si>
  <si>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</si>
  <si>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</si>
  <si>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</si>
  <si>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</si>
  <si>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</si>
  <si>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</si>
  <si>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</si>
  <si>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</si>
  <si>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</si>
  <si>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</si>
  <si>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</si>
  <si>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</si>
  <si>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</si>
  <si>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</si>
  <si>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</si>
  <si>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</si>
  <si>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</si>
  <si>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</si>
  <si>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</si>
  <si>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</si>
  <si>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</si>
  <si>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</si>
  <si>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</si>
  <si>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</si>
  <si>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</si>
  <si>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</si>
  <si>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</si>
  <si>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</si>
  <si>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</si>
  <si>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</si>
  <si>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</si>
  <si>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</si>
  <si>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</si>
  <si>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</si>
  <si>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</si>
  <si>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</si>
  <si>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</si>
  <si>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</si>
  <si>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</si>
  <si>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</si>
  <si>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</si>
  <si>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</si>
  <si>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</si>
  <si>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</si>
  <si>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</si>
  <si>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</si>
  <si>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</si>
  <si>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</si>
  <si>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</si>
  <si>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</si>
  <si>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</si>
  <si>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</si>
  <si>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</si>
  <si>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</si>
  <si>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</si>
  <si>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</si>
  <si>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</si>
  <si>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</si>
  <si>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</si>
  <si>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</si>
  <si>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</si>
  <si>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</si>
  <si>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</si>
  <si>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</si>
  <si>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</si>
  <si>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</si>
  <si>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</si>
  <si>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</si>
  <si>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</si>
  <si>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</si>
  <si>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</si>
  <si>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</si>
  <si>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</si>
  <si>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</si>
  <si>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</si>
  <si>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</si>
  <si>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</si>
  <si>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</si>
  <si>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</si>
  <si>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</si>
  <si>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</si>
  <si>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</si>
  <si>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</si>
  <si>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</si>
  <si>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</si>
  <si>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</si>
  <si>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</si>
  <si>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</si>
  <si>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</si>
  <si>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</si>
  <si>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</si>
  <si>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</si>
  <si>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</si>
  <si>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</si>
  <si>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</si>
  <si>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</si>
  <si>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</si>
  <si>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</si>
  <si>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</si>
  <si>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</si>
  <si>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</si>
  <si>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</si>
  <si>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</si>
  <si>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</si>
  <si>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</si>
  <si>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</si>
  <si>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</si>
  <si>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</si>
  <si>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</si>
  <si>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</si>
  <si>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</si>
  <si>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</si>
  <si>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</si>
  <si>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</si>
  <si>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</si>
  <si>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</si>
  <si>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</si>
  <si>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</si>
  <si>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</si>
  <si>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</si>
  <si>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</si>
  <si>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</si>
  <si>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</si>
  <si>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</si>
  <si>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</si>
  <si>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</si>
  <si>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</si>
  <si>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</si>
  <si>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</si>
  <si>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</si>
  <si>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</si>
  <si>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</si>
  <si>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</si>
  <si>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</si>
  <si>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</si>
  <si>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</si>
  <si>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</si>
  <si>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</si>
  <si>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</si>
  <si>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</si>
  <si>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</si>
  <si>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</si>
  <si>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</si>
  <si>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</si>
  <si>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</si>
  <si>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</si>
  <si>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</si>
  <si>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</si>
  <si>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</si>
  <si>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</si>
  <si>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</si>
  <si>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</si>
  <si>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</si>
  <si>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</si>
  <si>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</si>
  <si>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</si>
  <si>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</si>
  <si>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</si>
  <si>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</si>
  <si>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</si>
  <si>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</si>
  <si>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</si>
  <si>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</si>
  <si>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</si>
  <si>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</si>
  <si>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</si>
  <si>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</si>
  <si>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</si>
  <si>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</si>
  <si>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</si>
  <si>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</si>
  <si>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</si>
  <si>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</si>
  <si>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</si>
  <si>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</si>
  <si>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</si>
  <si>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</si>
  <si>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</si>
  <si>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</si>
  <si>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</si>
  <si>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</si>
  <si>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</si>
  <si>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</si>
  <si>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</si>
  <si>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</si>
  <si>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</si>
  <si>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</si>
  <si>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</si>
  <si>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</si>
  <si>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</si>
  <si>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</si>
  <si>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</si>
  <si>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</si>
  <si>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</si>
  <si>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</si>
  <si>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</si>
  <si>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</si>
  <si>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</si>
  <si>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</si>
  <si>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</si>
  <si>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</si>
  <si>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</si>
  <si>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</si>
  <si>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</si>
  <si>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</si>
  <si>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</si>
  <si>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</si>
  <si>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</si>
  <si>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</si>
  <si>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</si>
  <si>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</si>
  <si>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</si>
  <si>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</si>
  <si>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</si>
  <si>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</si>
  <si>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</si>
  <si>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</si>
  <si>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</si>
  <si>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</si>
  <si>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</si>
  <si>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</si>
  <si>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</si>
  <si>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</si>
  <si>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</si>
  <si>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</si>
  <si>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</si>
  <si>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</si>
  <si>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</si>
  <si>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</si>
  <si>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</si>
  <si>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</si>
  <si>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</si>
  <si>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</si>
  <si>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</si>
  <si>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</si>
  <si>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</si>
  <si>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</si>
  <si>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</si>
  <si>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</si>
  <si>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</si>
  <si>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</si>
  <si>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</si>
  <si>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</si>
  <si>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</si>
  <si>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</si>
  <si>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</si>
  <si>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</si>
  <si>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</si>
  <si>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</si>
  <si>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</si>
  <si>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</si>
  <si>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</si>
  <si>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</si>
  <si>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</si>
  <si>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</si>
  <si>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</si>
  <si>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</si>
  <si>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</si>
  <si>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</si>
  <si>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</si>
  <si>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</si>
  <si>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</si>
  <si>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</si>
  <si>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</si>
  <si>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</si>
  <si>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</si>
  <si>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</si>
  <si>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</si>
  <si>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</si>
  <si>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</si>
  <si>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</si>
  <si>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</si>
  <si>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</si>
  <si>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</si>
  <si>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</si>
  <si>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</si>
  <si>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</si>
  <si>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</si>
  <si>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</si>
  <si>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</si>
  <si>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</si>
  <si>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</si>
  <si>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</si>
  <si>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</si>
  <si>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</si>
  <si>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</si>
  <si>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</si>
  <si>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</si>
  <si>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</si>
  <si>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</si>
  <si>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</si>
  <si>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</si>
  <si>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</si>
  <si>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</si>
  <si>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</si>
  <si>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</si>
  <si>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</si>
  <si>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</si>
  <si>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</si>
  <si>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</si>
  <si>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</si>
  <si>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</si>
  <si>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</si>
  <si>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</si>
  <si>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</si>
  <si>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</si>
  <si>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</si>
  <si>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</si>
  <si>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</si>
  <si>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</si>
  <si>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</si>
  <si>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</si>
  <si>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</si>
  <si>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</si>
  <si>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</si>
  <si>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</si>
  <si>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</si>
  <si>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</si>
  <si>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</si>
  <si>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</si>
  <si>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</si>
  <si>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</si>
  <si>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</si>
  <si>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</si>
  <si>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</si>
  <si>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</si>
  <si>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</si>
  <si>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</si>
  <si>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</si>
  <si>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</si>
  <si>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</si>
  <si>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</si>
  <si>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</si>
  <si>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</si>
  <si>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</si>
  <si>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</si>
  <si>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</si>
  <si>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</si>
  <si>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</si>
  <si>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</si>
  <si>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</si>
  <si>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</si>
  <si>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</si>
  <si>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</si>
  <si>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</si>
  <si>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</si>
  <si>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</si>
  <si>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</si>
  <si>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</si>
  <si>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</si>
  <si>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</si>
  <si>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</si>
  <si>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</si>
  <si>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</si>
  <si>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</si>
  <si>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</si>
  <si>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</si>
  <si>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</si>
  <si>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</si>
  <si>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</si>
  <si>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</si>
  <si>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</si>
  <si>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</si>
  <si>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</si>
  <si>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</si>
  <si>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</si>
  <si>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</si>
  <si>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</si>
  <si>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</si>
  <si>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</si>
  <si>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</si>
  <si>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</si>
  <si>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</si>
  <si>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</si>
  <si>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</si>
  <si>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</si>
  <si>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</si>
  <si>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</si>
  <si>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</si>
  <si>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</si>
  <si>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</si>
  <si>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</si>
  <si>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</si>
  <si>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</si>
  <si>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</si>
  <si>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</si>
  <si>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</si>
  <si>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</si>
  <si>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</si>
  <si>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</si>
  <si>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</si>
  <si>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</si>
  <si>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</si>
  <si>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</si>
  <si>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</si>
  <si>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</si>
  <si>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</si>
  <si>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</si>
  <si>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</si>
  <si>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</si>
  <si>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</si>
  <si>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</si>
  <si>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</si>
  <si>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</si>
  <si>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</si>
  <si>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</si>
  <si>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</si>
  <si>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</si>
  <si>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</si>
  <si>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</si>
  <si>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</si>
  <si>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</si>
  <si>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</si>
  <si>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</si>
  <si>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</si>
  <si>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</si>
  <si>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</si>
  <si>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</si>
  <si>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</si>
  <si>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</si>
  <si>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</si>
  <si>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</si>
  <si>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</si>
  <si>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</si>
  <si>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</si>
  <si>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</si>
  <si>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</si>
  <si>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</si>
  <si>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</si>
  <si>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</si>
  <si>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</si>
  <si>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</si>
  <si>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</si>
  <si>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</si>
  <si>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</si>
  <si>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</si>
  <si>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</si>
  <si>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</si>
  <si>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</si>
  <si>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</si>
  <si>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</si>
  <si>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</si>
  <si>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</si>
  <si>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</si>
  <si>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</si>
  <si>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</si>
  <si>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</si>
  <si>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</si>
  <si>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</si>
  <si>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</si>
  <si>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</si>
  <si>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</si>
  <si>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</si>
  <si>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</si>
  <si>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</si>
  <si>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</si>
  <si>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</si>
  <si>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</si>
  <si>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</si>
  <si>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</si>
  <si>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</si>
  <si>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</si>
  <si>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</si>
  <si>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</si>
  <si>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</si>
  <si>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</si>
  <si>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</si>
  <si>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</si>
  <si>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</si>
  <si>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</si>
  <si>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</si>
  <si>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</si>
  <si>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</si>
  <si>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</si>
  <si>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</si>
  <si>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</si>
  <si>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</si>
  <si>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</si>
  <si>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</si>
  <si>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</si>
  <si>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</si>
  <si>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</si>
  <si>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</si>
  <si>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</si>
  <si>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</si>
  <si>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</si>
  <si>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</si>
  <si>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</si>
  <si>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</si>
  <si>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</si>
  <si>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</si>
  <si>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</si>
  <si>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</si>
  <si>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</si>
  <si>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</si>
  <si>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</si>
  <si>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</si>
  <si>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</si>
  <si>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</si>
  <si>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</si>
  <si>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</si>
  <si>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</si>
  <si>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</si>
  <si>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</si>
  <si>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</si>
  <si>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</si>
  <si>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</si>
  <si>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</si>
  <si>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</si>
  <si>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</si>
  <si>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</si>
  <si>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</si>
  <si>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</si>
  <si>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</si>
  <si>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</si>
  <si>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</si>
  <si>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</si>
  <si>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</si>
  <si>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</si>
  <si>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</si>
  <si>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</si>
  <si>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</si>
  <si>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</si>
  <si>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</si>
  <si>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</si>
  <si>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</si>
  <si>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</si>
  <si>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</si>
  <si>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</si>
  <si>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</si>
  <si>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</si>
  <si>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</si>
  <si>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</si>
  <si>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</si>
  <si>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</si>
  <si>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</si>
  <si>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</si>
  <si>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</si>
  <si>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</si>
  <si>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</si>
  <si>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</si>
  <si>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</si>
  <si>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</si>
  <si>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</si>
  <si>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</si>
  <si>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</si>
  <si>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</si>
  <si>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</si>
  <si>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</si>
  <si>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</si>
  <si>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</si>
  <si>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</si>
  <si>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</si>
  <si>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</si>
  <si>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</si>
  <si>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</si>
  <si>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</si>
  <si>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</si>
  <si>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</si>
  <si>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</si>
  <si>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</si>
  <si>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</si>
  <si>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</si>
  <si>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</si>
  <si>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</si>
  <si>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</si>
  <si>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</si>
  <si>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</si>
  <si>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</si>
  <si>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</si>
  <si>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</si>
  <si>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</si>
  <si>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</si>
  <si>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</si>
  <si>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</si>
  <si>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</si>
  <si>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</si>
  <si>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</si>
  <si>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</si>
  <si>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</si>
  <si>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</si>
  <si>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</si>
  <si>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</si>
  <si>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</si>
  <si>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</si>
  <si>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</si>
  <si>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</si>
  <si>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</si>
  <si>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</si>
  <si>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</si>
  <si>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</si>
  <si>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</si>
  <si>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</si>
  <si>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</si>
  <si>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</si>
  <si>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</si>
  <si>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</si>
  <si>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</si>
  <si>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</si>
  <si>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</si>
  <si>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</si>
  <si>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</si>
  <si>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</si>
  <si>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</si>
  <si>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</si>
  <si>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</si>
  <si>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</si>
  <si>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</si>
  <si>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</si>
  <si>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</si>
  <si>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</si>
  <si>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</si>
  <si>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</si>
  <si>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</si>
  <si>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</si>
  <si>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</si>
  <si>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</si>
  <si>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</si>
  <si>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</si>
  <si>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</si>
  <si>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</si>
  <si>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</si>
  <si>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</si>
  <si>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</si>
  <si>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</si>
  <si>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</si>
  <si>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</si>
  <si>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</si>
  <si>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</si>
  <si>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</si>
  <si>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</si>
  <si>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</si>
  <si>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</si>
  <si>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</si>
  <si>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</si>
  <si>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</si>
  <si>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</si>
  <si>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</si>
  <si>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</si>
  <si>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</si>
  <si>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</si>
  <si>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</si>
  <si>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</si>
  <si>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</si>
  <si>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</si>
  <si>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</si>
  <si>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</si>
  <si>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</si>
  <si>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</si>
  <si>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</si>
  <si>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</si>
  <si>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</si>
  <si>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</si>
  <si>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</si>
  <si>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</si>
  <si>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</si>
  <si>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</si>
  <si>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</si>
  <si>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</si>
  <si>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</si>
  <si>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</si>
  <si>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</si>
  <si>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</si>
  <si>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</si>
  <si>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</si>
  <si>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</si>
  <si>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</si>
  <si>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</si>
  <si>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</si>
  <si>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</si>
  <si>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</si>
  <si>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</si>
  <si>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</si>
  <si>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</si>
  <si>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</si>
  <si>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</si>
  <si>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</si>
  <si>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</si>
  <si>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</si>
  <si>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</si>
  <si>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</si>
  <si>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</si>
  <si>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</si>
  <si>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</si>
  <si>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</si>
  <si>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</si>
  <si>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</si>
  <si>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</si>
  <si>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</si>
  <si>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</si>
  <si>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</si>
  <si>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</si>
  <si>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</si>
  <si>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</si>
  <si>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</si>
  <si>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</si>
  <si>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</si>
  <si>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</si>
  <si>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</si>
  <si>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</si>
  <si>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</si>
  <si>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</si>
  <si>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</si>
  <si>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</si>
  <si>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</si>
  <si>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</si>
  <si>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</si>
  <si>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</si>
  <si>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</si>
  <si>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</si>
  <si>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</si>
  <si>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</si>
  <si>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</si>
  <si>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</si>
  <si>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</si>
  <si>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</si>
  <si>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</si>
  <si>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</si>
  <si>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</si>
  <si>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</si>
  <si>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</si>
  <si>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</si>
  <si>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</si>
  <si>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</si>
  <si>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</si>
  <si>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</si>
  <si>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</si>
  <si>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</si>
  <si>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</si>
  <si>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</si>
  <si>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</si>
  <si>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</si>
  <si>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</si>
  <si>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</si>
  <si>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</si>
  <si>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</si>
  <si>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</si>
  <si>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</si>
  <si>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</si>
  <si>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</si>
  <si>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</si>
  <si>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</si>
  <si>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</si>
  <si>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</si>
  <si>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</si>
  <si>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</si>
  <si>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</si>
  <si>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</si>
  <si>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</si>
  <si>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</si>
  <si>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</si>
  <si>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</si>
  <si>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</si>
  <si>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</si>
  <si>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</si>
  <si>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</si>
  <si>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</si>
  <si>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</si>
  <si>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</si>
  <si>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</si>
  <si>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</si>
  <si>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</si>
  <si>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</si>
  <si>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</si>
  <si>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</si>
  <si>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</si>
  <si>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</si>
  <si>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</si>
  <si>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</si>
  <si>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</si>
  <si>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</si>
  <si>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</si>
  <si>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</si>
  <si>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</si>
  <si>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</si>
  <si>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</si>
  <si>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</si>
  <si>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</si>
  <si>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</si>
  <si>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</si>
  <si>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</si>
  <si>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</si>
  <si>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</si>
  <si>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</si>
  <si>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</si>
  <si>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</si>
  <si>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</si>
  <si>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</si>
  <si>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</si>
  <si>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</si>
  <si>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</si>
  <si>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</si>
  <si>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</si>
  <si>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</si>
  <si>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</si>
  <si>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</si>
  <si>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</si>
  <si>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</si>
  <si>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</si>
  <si>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</si>
  <si>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</si>
  <si>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</si>
  <si>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</si>
  <si>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</si>
  <si>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</si>
  <si>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</si>
  <si>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</si>
  <si>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</si>
  <si>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</si>
  <si>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</si>
  <si>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</si>
  <si>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</si>
  <si>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</si>
  <si>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</si>
  <si>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</si>
  <si>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</si>
  <si>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</si>
  <si>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</si>
  <si>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</si>
  <si>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</si>
  <si>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</si>
  <si>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</si>
  <si>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</si>
  <si>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</si>
  <si>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</si>
  <si>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</si>
  <si>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</si>
  <si>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</si>
  <si>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</si>
  <si>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</si>
  <si>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</si>
  <si>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</si>
  <si>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</si>
  <si>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</si>
  <si>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</si>
  <si>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</si>
  <si>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</si>
  <si>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</si>
  <si>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</si>
  <si>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</si>
  <si>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</si>
  <si>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</si>
  <si>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</si>
  <si>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</si>
  <si>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</si>
  <si>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</si>
  <si>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</si>
  <si>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</si>
  <si>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</si>
  <si>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</si>
  <si>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</si>
  <si>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</si>
  <si>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</si>
  <si>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</si>
  <si>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</si>
  <si>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</si>
  <si>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</si>
  <si>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</si>
  <si>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</si>
  <si>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</si>
  <si>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</si>
  <si>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</si>
  <si>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</si>
  <si>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</si>
  <si>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</si>
  <si>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</si>
  <si>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</si>
  <si>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</si>
  <si>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</si>
  <si>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</si>
  <si>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</si>
  <si>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</si>
  <si>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</si>
  <si>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</si>
  <si>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</si>
  <si>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</si>
  <si>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</si>
  <si>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</si>
  <si>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</si>
  <si>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</si>
  <si>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</si>
  <si>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</si>
  <si>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</si>
  <si>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</si>
  <si>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</si>
  <si>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</si>
  <si>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</si>
  <si>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</si>
  <si>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</si>
  <si>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</si>
  <si>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</si>
  <si>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</si>
  <si>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</si>
  <si>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</si>
  <si>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</si>
  <si>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</si>
  <si>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</si>
  <si>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</si>
  <si>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</si>
  <si>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</si>
  <si>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</si>
  <si>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</si>
  <si>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</si>
  <si>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</si>
  <si>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</si>
  <si>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</si>
  <si>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</si>
  <si>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</si>
  <si>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</si>
  <si>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</si>
  <si>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</si>
  <si>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</si>
  <si>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</si>
  <si>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</si>
  <si>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</si>
  <si>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</si>
  <si>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</si>
  <si>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</si>
  <si>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</si>
  <si>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</si>
  <si>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</si>
  <si>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</si>
  <si>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</si>
  <si>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</si>
  <si>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</si>
  <si>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</si>
  <si>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</si>
  <si>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</si>
  <si>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</si>
  <si>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</si>
  <si>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</si>
  <si>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</si>
  <si>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</si>
  <si>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</si>
  <si>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</si>
  <si>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</si>
  <si>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</si>
  <si>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</si>
  <si>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</si>
  <si>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</si>
  <si>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</si>
  <si>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</si>
  <si>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</si>
  <si>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</si>
  <si>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</si>
  <si>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</si>
  <si>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</si>
  <si>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</si>
  <si>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</si>
  <si>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</si>
  <si>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</si>
  <si>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</si>
  <si>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</si>
  <si>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</si>
  <si>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</si>
  <si>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</si>
  <si>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</si>
  <si>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</si>
  <si>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</si>
  <si>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</si>
  <si>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</si>
  <si>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</si>
  <si>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</si>
  <si>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</si>
  <si>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</si>
  <si>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</si>
  <si>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</si>
  <si>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</si>
  <si>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</si>
  <si>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</si>
  <si>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</si>
  <si>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</si>
  <si>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</si>
  <si>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</si>
  <si>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</si>
  <si>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</si>
  <si>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</si>
  <si>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</si>
  <si>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</si>
  <si>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</si>
  <si>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</si>
  <si>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</si>
  <si>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</si>
  <si>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</si>
  <si>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</si>
  <si>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</si>
  <si>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</si>
  <si>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</si>
  <si>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</si>
  <si>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</si>
  <si>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</si>
  <si>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</si>
  <si>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</si>
  <si>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</si>
  <si>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</si>
  <si>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</si>
  <si>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</si>
  <si>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</si>
  <si>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</si>
  <si>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</si>
  <si>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</si>
  <si>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</si>
  <si>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</si>
  <si>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</si>
  <si>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</si>
  <si>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</si>
  <si>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</si>
  <si>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</si>
  <si>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</si>
  <si>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</si>
  <si>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</si>
  <si>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</si>
  <si>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</si>
  <si>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</si>
  <si>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</si>
  <si>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</si>
  <si>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</si>
  <si>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</si>
  <si>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</si>
  <si>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</si>
  <si>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</si>
  <si>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</si>
  <si>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</si>
  <si>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</si>
  <si>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</si>
  <si>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</si>
  <si>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</si>
  <si>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</si>
  <si>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</si>
  <si>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</si>
  <si>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</si>
  <si>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</si>
  <si>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</si>
  <si>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</si>
  <si>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</si>
  <si>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</si>
  <si>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</si>
  <si>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</si>
  <si>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</si>
  <si>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</si>
  <si>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</si>
  <si>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</si>
  <si>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</si>
  <si>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</si>
  <si>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</si>
  <si>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</si>
  <si>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</si>
  <si>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</si>
  <si>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</si>
  <si>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</si>
  <si>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</si>
  <si>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</si>
  <si>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</si>
  <si>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</si>
  <si>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</si>
  <si>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</si>
  <si>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</si>
  <si>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</si>
  <si>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</si>
  <si>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</si>
  <si>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</si>
  <si>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</si>
  <si>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</si>
  <si>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</si>
  <si>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</si>
  <si>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</si>
  <si>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</si>
  <si>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</si>
  <si>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</si>
  <si>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</si>
  <si>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</si>
  <si>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</si>
  <si>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</si>
  <si>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</si>
  <si>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</si>
  <si>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</si>
  <si>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</si>
  <si>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</si>
  <si>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</si>
  <si>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</si>
  <si>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</si>
  <si>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</si>
  <si>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</si>
  <si>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</si>
  <si>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</si>
  <si>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</si>
  <si>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</si>
  <si>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</si>
  <si>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</si>
  <si>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</si>
  <si>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</si>
  <si>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</si>
  <si>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</si>
  <si>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</si>
  <si>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</si>
  <si>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</si>
  <si>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</si>
  <si>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</si>
  <si>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</si>
  <si>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</si>
  <si>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</si>
  <si>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</si>
  <si>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</si>
  <si>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</si>
  <si>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</si>
  <si>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</si>
  <si>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</si>
  <si>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</si>
  <si>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</si>
  <si>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</si>
  <si>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</si>
  <si>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</si>
  <si>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</si>
  <si>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</si>
  <si>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</si>
  <si>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</si>
  <si>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</si>
  <si>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</si>
  <si>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</si>
  <si>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</si>
  <si>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</si>
  <si>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</si>
  <si>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</si>
  <si>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</si>
  <si>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</si>
  <si>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</si>
  <si>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</si>
  <si>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</si>
  <si>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</si>
  <si>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</si>
  <si>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</si>
  <si>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</si>
  <si>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</si>
  <si>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</si>
  <si>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</si>
  <si>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</si>
  <si>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</si>
  <si>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</si>
  <si>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</si>
  <si>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</si>
  <si>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</si>
  <si>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</si>
  <si>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</si>
  <si>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</si>
  <si>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</si>
  <si>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</si>
  <si>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</si>
  <si>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</si>
  <si>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</si>
  <si>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</si>
  <si>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</si>
  <si>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</si>
  <si>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</si>
  <si>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</si>
  <si>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</si>
  <si>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</si>
  <si>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</si>
  <si>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</si>
  <si>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</si>
  <si>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</si>
  <si>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</si>
  <si>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</si>
  <si>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</si>
  <si>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</si>
  <si>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</si>
  <si>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</si>
  <si>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</si>
  <si>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</si>
  <si>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</si>
  <si>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</si>
  <si>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</si>
  <si>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</si>
  <si>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</si>
  <si>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</si>
  <si>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</si>
  <si>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</si>
  <si>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</si>
  <si>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</si>
  <si>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</si>
  <si>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</si>
  <si>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</si>
  <si>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</si>
  <si>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</si>
  <si>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</si>
  <si>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</si>
  <si>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</si>
  <si>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</si>
  <si>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</si>
  <si>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</si>
  <si>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</si>
  <si>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</si>
  <si>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</si>
  <si>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</si>
  <si>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</si>
  <si>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</si>
  <si>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</si>
  <si>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</si>
  <si>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</si>
  <si>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</si>
  <si>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</si>
  <si>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</si>
  <si>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</si>
  <si>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</si>
  <si>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</si>
  <si>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</si>
  <si>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</si>
  <si>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</si>
  <si>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</si>
  <si>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</si>
  <si>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</si>
  <si>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</si>
  <si>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</si>
  <si>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</si>
  <si>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</si>
  <si>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</si>
  <si>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</si>
  <si>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</si>
  <si>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</si>
  <si>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</si>
  <si>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</si>
  <si>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</si>
  <si>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</si>
  <si>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</si>
  <si>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</si>
  <si>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</si>
  <si>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</si>
  <si>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</si>
  <si>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</si>
  <si>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</si>
  <si>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</si>
  <si>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</si>
  <si>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</si>
  <si>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</si>
  <si>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</si>
  <si>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</si>
  <si>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</si>
  <si>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</si>
  <si>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</si>
  <si>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</si>
  <si>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</si>
  <si>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</si>
  <si>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</si>
  <si>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</si>
  <si>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</si>
  <si>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</si>
  <si>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</si>
  <si>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</si>
  <si>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</si>
  <si>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</si>
  <si>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</si>
  <si>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</si>
  <si>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</si>
  <si>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</si>
  <si>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</si>
  <si>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</si>
  <si>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</si>
  <si>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</si>
  <si>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</si>
  <si>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</si>
  <si>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</si>
  <si>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</si>
  <si>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</si>
  <si>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</si>
  <si>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</si>
  <si>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</si>
  <si>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</si>
  <si>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</si>
  <si>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</si>
  <si>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</si>
  <si>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</si>
  <si>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</si>
  <si>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</si>
  <si>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</si>
  <si>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</si>
  <si>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</si>
  <si>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</si>
  <si>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</si>
  <si>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</si>
  <si>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</si>
  <si>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</si>
  <si>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</si>
  <si>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</si>
  <si>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</si>
  <si>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</si>
  <si>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</si>
  <si>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</si>
  <si>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</si>
  <si>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</si>
  <si>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</si>
  <si>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</si>
  <si>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</si>
  <si>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</si>
  <si>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</si>
  <si>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</si>
  <si>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</si>
  <si>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</si>
  <si>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</si>
  <si>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</si>
  <si>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</si>
  <si>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</si>
  <si>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</si>
  <si>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</si>
  <si>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</si>
  <si>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</si>
  <si>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</si>
  <si>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</si>
  <si>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</si>
  <si>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</si>
  <si>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</si>
  <si>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</si>
  <si>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</si>
  <si>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</si>
  <si>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</si>
  <si>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</si>
  <si>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</si>
  <si>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</si>
  <si>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</si>
  <si>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</si>
  <si>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</si>
  <si>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</si>
  <si>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</si>
  <si>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</si>
  <si>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</si>
  <si>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</si>
  <si>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</si>
  <si>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</si>
  <si>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</si>
  <si>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</si>
  <si>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</si>
  <si>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</si>
  <si>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</si>
  <si>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</si>
  <si>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</si>
  <si>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</si>
  <si>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</si>
  <si>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</si>
  <si>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</si>
  <si>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</si>
  <si>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</si>
  <si>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</si>
  <si>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</si>
  <si>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</si>
  <si>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</si>
  <si>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</si>
  <si>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</si>
  <si>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</si>
  <si>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</si>
  <si>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</si>
  <si>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</si>
  <si>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</si>
  <si>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</si>
  <si>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</si>
  <si>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</si>
  <si>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</si>
  <si>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</si>
  <si>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</si>
  <si>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</si>
  <si>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</si>
  <si>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</si>
  <si>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</si>
  <si>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</si>
  <si>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</si>
  <si>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</si>
  <si>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</si>
  <si>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</si>
  <si>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</si>
  <si>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</si>
  <si>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</si>
  <si>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</si>
  <si>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</si>
  <si>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</si>
  <si>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</si>
  <si>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</si>
  <si>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</si>
  <si>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</si>
  <si>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</si>
  <si>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</si>
  <si>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</si>
  <si>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</si>
  <si>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</si>
  <si>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</si>
  <si>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</si>
  <si>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</si>
  <si>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</si>
  <si>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</si>
  <si>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</si>
  <si>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</si>
  <si>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</si>
  <si>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</si>
  <si>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</si>
  <si>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</si>
  <si>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</si>
  <si>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</si>
  <si>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</si>
  <si>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</si>
  <si>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</si>
  <si>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</si>
  <si>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</si>
  <si>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</si>
  <si>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</si>
  <si>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</si>
  <si>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</si>
  <si>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</si>
  <si>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</si>
  <si>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</si>
  <si>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</si>
  <si>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</si>
  <si>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</si>
  <si>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</si>
  <si>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</si>
  <si>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</si>
  <si>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</si>
  <si>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</si>
  <si>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</si>
  <si>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</si>
  <si>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</si>
  <si>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</si>
  <si>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</si>
  <si>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</si>
  <si>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</si>
  <si>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</si>
  <si>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</si>
  <si>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</si>
  <si>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</si>
  <si>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</si>
  <si>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</si>
  <si>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</si>
  <si>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</si>
  <si>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</si>
  <si>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</si>
  <si>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</si>
  <si>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</si>
  <si>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</si>
  <si>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</si>
  <si>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</si>
  <si>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</si>
  <si>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</si>
  <si>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</si>
  <si>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</si>
  <si>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</si>
  <si>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</si>
  <si>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</si>
  <si>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</si>
  <si>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</si>
  <si>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</si>
  <si>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</si>
  <si>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</si>
  <si>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</si>
  <si>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</si>
  <si>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</si>
  <si>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</si>
  <si>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</si>
  <si>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</si>
  <si>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</si>
  <si>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</si>
  <si>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</si>
  <si>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</si>
  <si>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</si>
  <si>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</si>
  <si>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</si>
  <si>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</si>
  <si>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</si>
  <si>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</si>
  <si>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</si>
  <si>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</si>
  <si>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</si>
  <si>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</si>
  <si>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</si>
  <si>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</si>
  <si>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</si>
  <si>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</si>
  <si>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</si>
  <si>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</si>
  <si>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</si>
  <si>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</si>
  <si>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</si>
  <si>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</si>
  <si>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</si>
  <si>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</si>
  <si>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</si>
  <si>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</si>
  <si>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</si>
  <si>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</si>
  <si>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</si>
  <si>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</si>
  <si>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</si>
  <si>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</si>
  <si>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</si>
  <si>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</si>
  <si>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</si>
  <si>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</si>
  <si>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</si>
  <si>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</si>
  <si>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</si>
  <si>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</si>
  <si>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</si>
  <si>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</si>
  <si>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</si>
  <si>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</si>
  <si>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</si>
  <si>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</si>
  <si>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</si>
  <si>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</si>
  <si>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</si>
  <si>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</si>
  <si>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</si>
  <si>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</si>
  <si>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</si>
  <si>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</si>
  <si>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</si>
  <si>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</si>
  <si>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</si>
  <si>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</si>
  <si>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</si>
  <si>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</si>
  <si>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</si>
  <si>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</si>
  <si>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</si>
  <si>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</si>
  <si>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</si>
  <si>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</si>
  <si>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</si>
  <si>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</si>
  <si>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</si>
  <si>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</si>
  <si>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</si>
  <si>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</si>
  <si>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</si>
  <si>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</si>
  <si>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</si>
  <si>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</si>
  <si>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</si>
  <si>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</si>
  <si>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</si>
  <si>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</si>
  <si>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</si>
  <si>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</si>
  <si>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</si>
  <si>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</si>
  <si>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</si>
  <si>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</si>
  <si>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</si>
  <si>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</si>
  <si>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</si>
  <si>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</si>
  <si>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</si>
  <si>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</si>
  <si>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</si>
  <si>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</si>
  <si>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</si>
  <si>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</si>
  <si>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</si>
  <si>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</si>
  <si>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</si>
  <si>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</si>
  <si>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</si>
  <si>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</si>
  <si>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</si>
  <si>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</si>
  <si>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</si>
  <si>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</si>
  <si>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</si>
  <si>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</si>
  <si>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</si>
  <si>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</si>
  <si>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</si>
  <si>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</si>
  <si>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</si>
  <si>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</si>
  <si>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</si>
  <si>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</si>
  <si>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</si>
  <si>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</si>
  <si>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</si>
  <si>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</si>
  <si>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</si>
  <si>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</si>
  <si>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</si>
  <si>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</si>
  <si>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</si>
  <si>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</si>
  <si>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</si>
  <si>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</si>
  <si>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</si>
  <si>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</si>
  <si>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</si>
  <si>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</si>
  <si>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</si>
  <si>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</si>
  <si>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</si>
  <si>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</si>
  <si>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</si>
  <si>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</si>
  <si>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</si>
  <si>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</si>
  <si>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</si>
  <si>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</si>
  <si>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</si>
  <si>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</si>
  <si>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</si>
  <si>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</si>
  <si>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</si>
  <si>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</si>
  <si>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</si>
  <si>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</si>
  <si>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</si>
  <si>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</si>
  <si>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</si>
  <si>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</si>
  <si>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</si>
  <si>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</si>
  <si>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</si>
  <si>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</si>
  <si>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</si>
  <si>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</si>
  <si>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</si>
  <si>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</si>
  <si>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</si>
  <si>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</si>
  <si>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</si>
  <si>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</si>
  <si>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</si>
  <si>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</si>
  <si>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</si>
  <si>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</si>
  <si>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</si>
  <si>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</si>
  <si>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</si>
  <si>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</si>
  <si>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</si>
  <si>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</si>
  <si>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</si>
  <si>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</si>
  <si>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</si>
  <si>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</si>
  <si>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</si>
  <si>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</si>
  <si>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</si>
  <si>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</si>
  <si>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</si>
  <si>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</si>
  <si>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</si>
  <si>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</si>
  <si>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</si>
  <si>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</si>
  <si>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</si>
  <si>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</si>
  <si>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</si>
  <si>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</si>
  <si>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</si>
  <si>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</si>
  <si>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</si>
  <si>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</si>
  <si>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</si>
  <si>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</si>
  <si>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</si>
  <si>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</si>
  <si>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</si>
  <si>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</si>
  <si>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</si>
  <si>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</si>
  <si>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</si>
  <si>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</si>
  <si>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</si>
  <si>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</si>
  <si>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</si>
  <si>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</si>
  <si>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</si>
  <si>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</si>
  <si>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</si>
  <si>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</si>
  <si>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</si>
  <si>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</si>
  <si>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</si>
  <si>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</si>
  <si>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</si>
  <si>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</si>
  <si>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</si>
  <si>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</si>
  <si>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</si>
  <si>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</si>
  <si>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</si>
  <si>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</si>
  <si>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</si>
  <si>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</si>
  <si>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</si>
  <si>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</si>
  <si>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</si>
  <si>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</si>
  <si>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</si>
  <si>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</si>
  <si>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</si>
  <si>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</si>
  <si>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</si>
  <si>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</si>
  <si>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</si>
  <si>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</si>
  <si>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</si>
  <si>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</si>
  <si>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</si>
  <si>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</si>
  <si>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</si>
  <si>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</si>
  <si>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</si>
  <si>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</si>
  <si>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</si>
  <si>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</si>
  <si>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</si>
  <si>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</si>
  <si>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</si>
  <si>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</si>
  <si>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</si>
  <si>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</si>
  <si>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</si>
  <si>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</si>
  <si>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</si>
  <si>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</si>
  <si>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</si>
  <si>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</si>
  <si>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</si>
  <si>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</si>
  <si>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</si>
  <si>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</si>
  <si>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</si>
  <si>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</si>
  <si>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</si>
  <si>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</si>
  <si>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</si>
  <si>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</si>
  <si>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</si>
  <si>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</si>
  <si>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</si>
  <si>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</si>
  <si>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</si>
  <si>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</si>
  <si>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</si>
  <si>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</si>
  <si>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</si>
  <si>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</si>
  <si>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</si>
  <si>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</si>
  <si>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</si>
  <si>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</si>
  <si>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</si>
  <si>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</si>
  <si>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</si>
  <si>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</si>
  <si>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</si>
  <si>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</si>
  <si>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</si>
  <si>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</si>
  <si>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</si>
  <si>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</si>
  <si>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</si>
  <si>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</si>
  <si>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</si>
  <si>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</si>
  <si>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</si>
  <si>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</si>
  <si>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</si>
  <si>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</si>
  <si>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</si>
  <si>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</si>
  <si>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</si>
  <si>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</si>
  <si>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</si>
  <si>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</si>
  <si>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</si>
  <si>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</si>
  <si>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</si>
  <si>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</si>
  <si>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</si>
  <si>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</si>
  <si>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</si>
  <si>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</si>
  <si>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</si>
  <si>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</si>
  <si>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</si>
  <si>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</si>
  <si>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</si>
  <si>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</si>
  <si>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</si>
  <si>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</si>
  <si>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</si>
  <si>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</si>
  <si>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</si>
  <si>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</si>
  <si>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</si>
  <si>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</si>
  <si>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</si>
  <si>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</si>
  <si>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</si>
  <si>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</si>
  <si>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</si>
  <si>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</si>
  <si>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</si>
  <si>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</si>
  <si>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</si>
  <si>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</si>
  <si>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</si>
  <si>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</si>
  <si>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</si>
  <si>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</si>
  <si>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</si>
  <si>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</si>
  <si>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</si>
  <si>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</si>
  <si>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</si>
  <si>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</si>
  <si>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</si>
  <si>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</si>
  <si>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</si>
  <si>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</si>
  <si>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</si>
  <si>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</si>
  <si>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</si>
  <si>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</si>
  <si>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</si>
  <si>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</si>
  <si>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</si>
  <si>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</si>
  <si>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</si>
  <si>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</si>
  <si>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</si>
  <si>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</si>
  <si>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</si>
  <si>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</si>
  <si>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</si>
  <si>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</si>
  <si>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</si>
  <si>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</si>
  <si>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</si>
  <si>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</si>
  <si>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</si>
  <si>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</si>
  <si>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</si>
  <si>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</si>
  <si>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</si>
  <si>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</si>
  <si>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</si>
  <si>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</si>
  <si>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</si>
  <si>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</si>
  <si>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</si>
  <si>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</si>
  <si>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</si>
  <si>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</si>
  <si>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</si>
  <si>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</si>
  <si>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</si>
  <si>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</si>
  <si>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</si>
  <si>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</si>
  <si>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</si>
  <si>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</si>
  <si>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</si>
  <si>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</si>
  <si>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</si>
  <si>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</si>
  <si>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</si>
  <si>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</si>
  <si>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</si>
  <si>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</si>
  <si>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</si>
  <si>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</si>
  <si>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</si>
  <si>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</si>
  <si>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</si>
  <si>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</si>
  <si>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</si>
  <si>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</si>
  <si>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</si>
  <si>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</si>
  <si>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</si>
  <si>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</si>
  <si>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</si>
  <si>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</si>
  <si>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</si>
  <si>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</si>
  <si>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</si>
  <si>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</si>
  <si>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</si>
  <si>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</si>
  <si>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</si>
  <si>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</si>
  <si>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</si>
  <si>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</si>
  <si>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</si>
  <si>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</si>
  <si>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</si>
  <si>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</si>
  <si>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</si>
  <si>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</si>
  <si>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</si>
  <si>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</si>
  <si>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</si>
  <si>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</si>
  <si>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</si>
  <si>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</si>
  <si>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</si>
  <si>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</si>
  <si>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</si>
  <si>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</si>
  <si>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</si>
  <si>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</si>
  <si>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</si>
  <si>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</si>
  <si>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</si>
  <si>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</si>
  <si>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</si>
  <si>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</si>
  <si>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</si>
  <si>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</si>
  <si>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</si>
  <si>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</si>
  <si>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</si>
  <si>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</si>
  <si>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</si>
  <si>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</si>
  <si>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</si>
  <si>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</si>
  <si>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</si>
  <si>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</si>
  <si>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</si>
  <si>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</si>
  <si>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</si>
  <si>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</si>
  <si>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</si>
  <si>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</si>
  <si>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</si>
  <si>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</si>
  <si>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</si>
  <si>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</si>
  <si>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</si>
  <si>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</si>
  <si>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</si>
  <si>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</si>
  <si>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</si>
  <si>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</si>
  <si>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</si>
  <si>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</si>
  <si>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</si>
  <si>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</si>
  <si>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</si>
  <si>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</si>
  <si>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</si>
  <si>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</si>
  <si>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</si>
  <si>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</si>
  <si>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</si>
  <si>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</si>
  <si>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</si>
  <si>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</si>
  <si>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</si>
  <si>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</si>
  <si>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</si>
  <si>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</si>
  <si>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</si>
  <si>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</si>
  <si>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</si>
  <si>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</si>
  <si>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</si>
  <si>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</si>
  <si>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</si>
  <si>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</si>
  <si>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</si>
  <si>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</si>
  <si>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</si>
  <si>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</si>
  <si>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</si>
  <si>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</si>
  <si>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</si>
  <si>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</si>
  <si>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</si>
  <si>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</si>
  <si>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</si>
  <si>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</si>
  <si>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</si>
  <si>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</si>
  <si>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</si>
  <si>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</si>
  <si>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</si>
  <si>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</si>
  <si>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</si>
  <si>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</si>
  <si>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</si>
  <si>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</si>
  <si>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</si>
  <si>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</si>
  <si>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</si>
  <si>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</si>
  <si>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</si>
  <si>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</si>
  <si>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</si>
  <si>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</si>
  <si>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</si>
  <si>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</si>
  <si>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</si>
  <si>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</si>
  <si>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</si>
  <si>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</si>
  <si>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</si>
  <si>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</si>
  <si>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</si>
  <si>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</si>
  <si>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</si>
  <si>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</si>
  <si>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</si>
  <si>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</si>
  <si>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</si>
  <si>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</si>
  <si>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</si>
  <si>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</si>
  <si>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</si>
  <si>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</si>
  <si>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</si>
  <si>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</si>
  <si>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</si>
  <si>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</si>
  <si>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</si>
  <si>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</si>
  <si>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</si>
  <si>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</si>
  <si>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</si>
  <si>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</si>
  <si>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</si>
  <si>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</si>
  <si>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</si>
  <si>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</si>
  <si>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</si>
  <si>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</si>
  <si>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</si>
  <si>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</si>
  <si>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</si>
  <si>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</si>
  <si>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</si>
  <si>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</si>
  <si>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</si>
  <si>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</si>
  <si>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</si>
  <si>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</si>
  <si>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</si>
  <si>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</si>
  <si>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</si>
  <si>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</si>
  <si>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</si>
  <si>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</si>
  <si>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</si>
  <si>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</si>
  <si>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</si>
  <si>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</si>
  <si>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</si>
  <si>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</si>
  <si>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</si>
  <si>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</si>
  <si>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</si>
  <si>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</si>
  <si>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</si>
  <si>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</si>
  <si>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</si>
  <si>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</si>
  <si>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</si>
  <si>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</si>
  <si>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</si>
  <si>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</si>
  <si>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</si>
  <si>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</si>
  <si>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</si>
  <si>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</si>
  <si>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</si>
  <si>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</si>
  <si>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</si>
  <si>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</si>
  <si>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</si>
  <si>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</si>
  <si>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</si>
  <si>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</si>
  <si>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</si>
  <si>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</si>
  <si>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</si>
  <si>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</si>
  <si>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</si>
  <si>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</si>
  <si>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</si>
  <si>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</si>
  <si>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</si>
  <si>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</si>
  <si>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</si>
  <si>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</si>
  <si>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</si>
  <si>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</si>
  <si>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</si>
  <si>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</si>
  <si>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</si>
  <si>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</si>
  <si>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</si>
  <si>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</si>
  <si>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</si>
  <si>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</si>
  <si>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</si>
  <si>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</si>
  <si>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</si>
  <si>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</si>
  <si>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</si>
  <si>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</si>
  <si>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</si>
  <si>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</si>
  <si>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</si>
  <si>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</si>
  <si>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</si>
  <si>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</si>
  <si>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</si>
  <si>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</si>
  <si>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</si>
  <si>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</si>
  <si>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</si>
  <si>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</si>
  <si>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</si>
  <si>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</si>
  <si>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</si>
  <si>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</si>
  <si>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</si>
  <si>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</si>
  <si>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</si>
  <si>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</si>
  <si>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</si>
  <si>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</si>
  <si>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</si>
  <si>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</si>
  <si>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</si>
  <si>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</si>
  <si>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</si>
  <si>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</si>
  <si>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</si>
  <si>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</si>
  <si>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</si>
  <si>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</si>
  <si>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</si>
  <si>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</si>
  <si>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</si>
  <si>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</si>
  <si>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</si>
  <si>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</si>
  <si>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</si>
  <si>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</si>
  <si>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</si>
  <si>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</si>
  <si>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</si>
  <si>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</si>
  <si>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</si>
  <si>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</si>
  <si>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</si>
  <si>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</si>
  <si>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</si>
  <si>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</si>
  <si>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</si>
  <si>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</si>
  <si>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</si>
  <si>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</si>
  <si>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</si>
  <si>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</si>
  <si>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</si>
  <si>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</si>
  <si>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</si>
  <si>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</si>
  <si>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</si>
  <si>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</si>
  <si>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</si>
  <si>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</si>
  <si>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</si>
  <si>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</si>
  <si>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</si>
  <si>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</si>
  <si>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</si>
  <si>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</si>
  <si>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</si>
  <si>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</si>
  <si>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</si>
  <si>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</si>
  <si>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</si>
  <si>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</si>
  <si>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</si>
  <si>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</si>
  <si>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</si>
  <si>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</si>
  <si>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</si>
  <si>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</si>
  <si>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</si>
  <si>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</si>
  <si>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</si>
  <si>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</si>
  <si>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</si>
  <si>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</si>
  <si>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</si>
  <si>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</si>
  <si>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</si>
  <si>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</si>
  <si>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</si>
  <si>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</si>
  <si>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</si>
  <si>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</si>
  <si>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</si>
  <si>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</si>
  <si>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</si>
  <si>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</si>
  <si>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</si>
  <si>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</si>
  <si>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</si>
  <si>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</si>
  <si>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</si>
  <si>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</si>
  <si>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</si>
  <si>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</si>
  <si>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</si>
  <si>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</si>
  <si>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</si>
  <si>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</si>
  <si>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</si>
  <si>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</si>
  <si>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</si>
  <si>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</si>
  <si>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</si>
  <si>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</si>
  <si>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</si>
  <si>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</si>
  <si>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</si>
  <si>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</si>
  <si>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</si>
  <si>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</si>
  <si>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</si>
  <si>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</si>
  <si>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</si>
  <si>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</si>
  <si>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</si>
  <si>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</si>
  <si>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</si>
  <si>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</si>
  <si>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</si>
  <si>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</si>
  <si>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</si>
  <si>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</si>
  <si>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</si>
  <si>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</si>
  <si>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</si>
  <si>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</si>
  <si>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</si>
  <si>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</si>
  <si>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</si>
  <si>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</si>
  <si>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</si>
  <si>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</si>
  <si>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</si>
  <si>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</si>
  <si>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</si>
  <si>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</si>
  <si>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</si>
  <si>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</si>
  <si>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</si>
  <si>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</si>
  <si>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</si>
  <si>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</si>
  <si>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</si>
  <si>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</si>
  <si>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</si>
  <si>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</si>
  <si>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</si>
  <si>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</si>
  <si>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</si>
  <si>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</si>
  <si>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</si>
  <si>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</si>
  <si>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</si>
  <si>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</si>
  <si>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</si>
  <si>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</si>
  <si>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</si>
  <si>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</si>
  <si>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</si>
  <si>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</si>
  <si>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</si>
  <si>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</si>
  <si>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</si>
  <si>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</si>
  <si>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</si>
  <si>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</si>
  <si>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</si>
  <si>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</si>
  <si>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</si>
  <si>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</si>
  <si>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</si>
  <si>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</si>
  <si>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</si>
  <si>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</si>
  <si>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</si>
  <si>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</si>
  <si>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</si>
  <si>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</si>
  <si>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</si>
  <si>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</si>
  <si>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</si>
  <si>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</si>
  <si>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</si>
  <si>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</si>
  <si>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</si>
  <si>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</si>
  <si>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</si>
  <si>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</si>
  <si>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</si>
  <si>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</si>
  <si>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</si>
  <si>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</si>
  <si>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</si>
  <si>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</si>
  <si>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</si>
  <si>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</si>
  <si>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</si>
  <si>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</si>
  <si>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</si>
  <si>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</si>
  <si>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</si>
  <si>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</si>
  <si>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</si>
  <si>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</si>
  <si>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</si>
  <si>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</si>
  <si>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</si>
  <si>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</si>
  <si>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</si>
  <si>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</si>
  <si>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</si>
  <si>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</si>
  <si>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</si>
  <si>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</si>
  <si>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</si>
  <si>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</si>
  <si>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</si>
  <si>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</si>
  <si>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</si>
  <si>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</si>
  <si>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</si>
  <si>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</si>
  <si>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</si>
  <si>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</si>
  <si>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</si>
  <si>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</si>
  <si>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</si>
  <si>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</si>
  <si>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</si>
  <si>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</si>
  <si>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</si>
  <si>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</si>
  <si>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</si>
  <si>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</si>
  <si>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</si>
  <si>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</si>
  <si>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</si>
  <si>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</si>
  <si>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</si>
  <si>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</si>
  <si>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</si>
  <si>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</si>
  <si>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</si>
  <si>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</si>
  <si>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</si>
  <si>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</si>
  <si>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</si>
  <si>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</si>
  <si>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</si>
  <si>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</si>
  <si>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</si>
  <si>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</si>
  <si>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</si>
  <si>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</si>
  <si>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</si>
  <si>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</si>
  <si>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</si>
  <si>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</si>
  <si>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</si>
  <si>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</si>
  <si>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</si>
  <si>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</si>
  <si>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</si>
  <si>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</si>
  <si>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</si>
  <si>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</si>
  <si>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</si>
  <si>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</si>
  <si>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</si>
  <si>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</si>
  <si>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</si>
  <si>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</si>
  <si>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</si>
  <si>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</si>
  <si>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</si>
  <si>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</si>
  <si>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</si>
  <si>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</si>
  <si>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</si>
  <si>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</si>
  <si>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</si>
  <si>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</si>
  <si>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</si>
  <si>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</si>
  <si>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</si>
  <si>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</si>
  <si>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</si>
  <si>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</si>
  <si>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</si>
  <si>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</si>
  <si>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</si>
  <si>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</si>
  <si>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</si>
  <si>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</si>
  <si>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</si>
  <si>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</si>
  <si>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</si>
  <si>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</si>
  <si>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</si>
  <si>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</si>
  <si>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</si>
  <si>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</si>
  <si>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</si>
  <si>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</si>
  <si>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</si>
  <si>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</si>
  <si>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</si>
  <si>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</si>
  <si>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</si>
  <si>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</si>
  <si>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</si>
  <si>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</si>
  <si>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</si>
  <si>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</si>
  <si>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</si>
  <si>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</si>
  <si>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</si>
  <si>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</si>
  <si>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</si>
  <si>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</si>
  <si>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</si>
  <si>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</si>
  <si>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</si>
  <si>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</si>
  <si>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</si>
  <si>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</si>
  <si>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</si>
  <si>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</si>
  <si>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</si>
  <si>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</si>
  <si>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</si>
  <si>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</si>
  <si>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</si>
  <si>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</si>
  <si>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</si>
  <si>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</si>
  <si>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</si>
  <si>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</si>
  <si>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</si>
  <si>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</si>
  <si>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</si>
  <si>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</si>
  <si>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</si>
  <si>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</si>
  <si>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</si>
  <si>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</si>
  <si>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</si>
  <si>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</si>
  <si>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</si>
  <si>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</si>
  <si>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</si>
  <si>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</si>
  <si>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</si>
  <si>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</si>
  <si>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</si>
  <si>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</si>
  <si>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</si>
  <si>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</si>
  <si>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</si>
  <si>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</si>
  <si>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</si>
  <si>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</si>
  <si>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</si>
  <si>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</si>
  <si>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</si>
  <si>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</si>
  <si>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</si>
  <si>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</si>
  <si>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</si>
  <si>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</si>
  <si>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</si>
  <si>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</si>
  <si>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</si>
  <si>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</si>
  <si>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</si>
  <si>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</si>
  <si>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</si>
  <si>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</si>
  <si>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</si>
  <si>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</si>
  <si>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</si>
  <si>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</si>
  <si>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</si>
  <si>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</si>
  <si>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</si>
  <si>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</si>
  <si>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</si>
  <si>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</si>
  <si>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</si>
  <si>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</si>
  <si>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</si>
  <si>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</si>
  <si>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</si>
  <si>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</si>
  <si>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</si>
  <si>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</si>
  <si>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</si>
  <si>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</si>
  <si>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</si>
  <si>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</si>
  <si>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</si>
  <si>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</si>
  <si>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</si>
  <si>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</si>
  <si>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</si>
  <si>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</si>
  <si>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</si>
  <si>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</si>
  <si>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</si>
  <si>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</si>
  <si>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</si>
  <si>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</si>
  <si>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</si>
  <si>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</si>
  <si>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</si>
  <si>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</si>
  <si>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</si>
  <si>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</si>
  <si>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</si>
  <si>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</si>
  <si>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</si>
  <si>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</si>
  <si>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</si>
  <si>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</si>
  <si>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</si>
  <si>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</si>
  <si>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</si>
  <si>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</si>
  <si>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</si>
  <si>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</si>
  <si>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</si>
  <si>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</si>
  <si>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</si>
  <si>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</si>
  <si>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</si>
  <si>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</si>
  <si>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</si>
  <si>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</si>
  <si>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</si>
  <si>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</si>
  <si>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</si>
  <si>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</si>
  <si>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</si>
  <si>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</si>
  <si>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</si>
  <si>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</si>
  <si>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</si>
  <si>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</si>
  <si>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</si>
  <si>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</si>
  <si>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</si>
  <si>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</si>
  <si>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</si>
  <si>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</si>
  <si>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</si>
  <si>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</si>
  <si>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</si>
  <si>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</si>
  <si>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</si>
  <si>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</si>
  <si>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</si>
  <si>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</si>
  <si>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</si>
  <si>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</si>
  <si>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</si>
  <si>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</si>
  <si>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</si>
  <si>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</si>
  <si>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</si>
  <si>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</si>
  <si>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</si>
  <si>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</si>
  <si>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</si>
  <si>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</si>
  <si>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</si>
  <si>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</si>
  <si>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</si>
  <si>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</si>
  <si>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</si>
  <si>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</si>
  <si>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</si>
  <si>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</si>
  <si>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</si>
  <si>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</si>
  <si>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</si>
  <si>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</si>
  <si>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</si>
  <si>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</si>
  <si>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</si>
  <si>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</si>
  <si>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</si>
  <si>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</si>
  <si>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</si>
  <si>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</si>
  <si>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</si>
  <si>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</si>
  <si>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</si>
  <si>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</si>
  <si>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</si>
  <si>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</si>
  <si>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</si>
  <si>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</si>
  <si>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</si>
  <si>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</si>
  <si>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</si>
  <si>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</si>
  <si>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</si>
  <si>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</si>
  <si>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</si>
  <si>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</si>
  <si>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</si>
  <si>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</si>
  <si>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</si>
  <si>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</si>
  <si>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</si>
  <si>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</si>
  <si>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</si>
  <si>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</si>
  <si>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</si>
  <si>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</si>
  <si>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</si>
  <si>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</si>
  <si>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</si>
  <si>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</si>
  <si>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</si>
  <si>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</si>
  <si>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</si>
  <si>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</si>
  <si>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</si>
  <si>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</si>
  <si>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</si>
  <si>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</si>
  <si>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</si>
  <si>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</si>
  <si>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</si>
  <si>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</si>
  <si>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</si>
  <si>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</si>
  <si>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</si>
  <si>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</si>
  <si>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</si>
  <si>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</si>
  <si>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</si>
  <si>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</si>
  <si>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</si>
  <si>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</si>
  <si>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</si>
  <si>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</si>
  <si>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</si>
  <si>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</si>
  <si>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</si>
  <si>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</si>
  <si>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</si>
  <si>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</si>
  <si>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</si>
  <si>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</si>
  <si>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</si>
  <si>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</si>
  <si>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</si>
  <si>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</si>
  <si>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</si>
  <si>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</si>
  <si>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</si>
  <si>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</si>
  <si>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</si>
  <si>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</si>
  <si>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</si>
  <si>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</si>
  <si>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</si>
  <si>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</si>
  <si>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</si>
  <si>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</si>
  <si>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</si>
  <si>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</si>
  <si>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</si>
  <si>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</si>
  <si>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</si>
  <si>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</si>
  <si>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</si>
  <si>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</si>
  <si>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</si>
  <si>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</si>
  <si>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</si>
  <si>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</si>
  <si>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</si>
  <si>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</si>
  <si>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</si>
  <si>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</si>
  <si>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</si>
  <si>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</si>
  <si>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</si>
  <si>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</si>
  <si>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</si>
  <si>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</si>
  <si>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</si>
  <si>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</si>
  <si>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</si>
  <si>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</si>
  <si>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</si>
  <si>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</si>
  <si>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</si>
  <si>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</si>
  <si>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</si>
  <si>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</si>
  <si>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</si>
  <si>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</si>
  <si>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</si>
  <si>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</si>
  <si>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</si>
  <si>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</si>
  <si>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</si>
  <si>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</si>
  <si>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</si>
  <si>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</si>
  <si>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</si>
  <si>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</si>
  <si>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</si>
  <si>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</si>
  <si>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</si>
  <si>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</si>
  <si>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</si>
  <si>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</si>
  <si>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</si>
  <si>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</si>
  <si>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</si>
  <si>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</si>
  <si>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</si>
  <si>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</si>
  <si>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</si>
  <si>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</si>
  <si>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</si>
  <si>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</si>
  <si>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</si>
  <si>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</si>
  <si>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</si>
  <si>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</si>
  <si>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</si>
  <si>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</si>
  <si>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</si>
  <si>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</si>
  <si>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</si>
  <si>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</si>
  <si>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</si>
  <si>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</si>
  <si>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</si>
  <si>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</si>
  <si>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</si>
  <si>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</si>
  <si>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</si>
  <si>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</si>
  <si>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</si>
  <si>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</si>
  <si>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</si>
  <si>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</si>
  <si>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</si>
  <si>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</si>
  <si>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</si>
  <si>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</si>
  <si>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</si>
  <si>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</si>
  <si>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</si>
  <si>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</si>
  <si>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</si>
  <si>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</si>
  <si>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</si>
  <si>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</si>
  <si>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</si>
  <si>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</si>
  <si>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</si>
  <si>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</si>
  <si>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</si>
  <si>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</si>
  <si>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</si>
  <si>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</si>
  <si>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</si>
  <si>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</si>
  <si>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</si>
  <si>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</si>
  <si>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</si>
  <si>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</si>
  <si>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</si>
  <si>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</si>
  <si>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</si>
  <si>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</si>
  <si>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</si>
  <si>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</si>
  <si>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</si>
  <si>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</si>
  <si>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</si>
  <si>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</si>
  <si>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</si>
  <si>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</si>
  <si>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</si>
  <si>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</si>
  <si>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</si>
  <si>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</si>
  <si>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</si>
  <si>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</si>
  <si>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</si>
  <si>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</si>
  <si>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</si>
  <si>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</si>
  <si>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</si>
  <si>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</si>
  <si>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</si>
  <si>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</si>
  <si>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</si>
  <si>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</si>
  <si>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</si>
  <si>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</si>
  <si>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</si>
  <si>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</si>
  <si>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</si>
  <si>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</si>
  <si>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</si>
  <si>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</si>
  <si>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</si>
  <si>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</si>
  <si>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</si>
  <si>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</si>
  <si>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</si>
  <si>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</si>
  <si>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</si>
  <si>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</si>
  <si>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</si>
  <si>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</si>
  <si>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</si>
  <si>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</si>
  <si>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</si>
  <si>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</si>
  <si>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</si>
  <si>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</si>
  <si>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</si>
  <si>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</si>
  <si>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</si>
  <si>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</si>
  <si>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</si>
  <si>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</si>
  <si>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</si>
  <si>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</si>
  <si>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</si>
  <si>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</si>
  <si>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</si>
  <si>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</si>
  <si>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</si>
  <si>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</si>
  <si>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</si>
  <si>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</si>
  <si>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</si>
  <si>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</si>
  <si>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</si>
  <si>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</si>
  <si>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</si>
  <si>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</si>
  <si>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</si>
  <si>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</si>
  <si>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</si>
  <si>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</si>
  <si>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</si>
  <si>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</si>
  <si>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</si>
  <si>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</si>
  <si>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</si>
  <si>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</si>
  <si>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</si>
  <si>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</si>
  <si>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</si>
  <si>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</si>
  <si>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</si>
  <si>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</si>
  <si>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</si>
  <si>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</si>
  <si>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</si>
  <si>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</si>
  <si>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</si>
  <si>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</si>
  <si>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</si>
  <si>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</si>
  <si>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</si>
  <si>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</si>
  <si>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</si>
  <si>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</si>
  <si>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</si>
  <si>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</si>
  <si>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</si>
  <si>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</si>
  <si>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</si>
  <si>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</si>
  <si>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</si>
  <si>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</si>
  <si>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</si>
  <si>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</si>
  <si>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</si>
  <si>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</si>
  <si>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</si>
  <si>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</si>
  <si>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</si>
  <si>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</si>
  <si>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</si>
  <si>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</si>
  <si>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</si>
  <si>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</si>
  <si>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</si>
  <si>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</si>
  <si>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</si>
  <si>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</si>
  <si>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</si>
  <si>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</si>
  <si>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</si>
  <si>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</si>
  <si>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</si>
  <si>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</si>
  <si>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</si>
  <si>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</si>
  <si>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</si>
  <si>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</si>
  <si>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</si>
  <si>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</si>
  <si>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</si>
  <si>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</si>
  <si>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</si>
  <si>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</si>
  <si>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</si>
  <si>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</si>
  <si>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</si>
  <si>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</si>
  <si>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</si>
  <si>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</si>
  <si>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</si>
  <si>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</si>
  <si>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</si>
  <si>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</si>
  <si>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</si>
  <si>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</si>
  <si>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</si>
  <si>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</si>
  <si>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</si>
  <si>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</si>
  <si>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</si>
  <si>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</si>
  <si>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</si>
  <si>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</si>
  <si>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</si>
  <si>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</si>
  <si>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</si>
  <si>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</si>
  <si>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</si>
  <si>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</si>
  <si>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</si>
  <si>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</si>
  <si>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</si>
  <si>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</si>
  <si>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</si>
  <si>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</si>
  <si>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</si>
  <si>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</si>
  <si>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</si>
  <si>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</si>
  <si>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</si>
  <si>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</si>
  <si>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</si>
  <si>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</si>
  <si>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</si>
  <si>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</si>
  <si>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</si>
  <si>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</si>
  <si>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</si>
  <si>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</si>
  <si>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</si>
  <si>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</si>
  <si>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</si>
  <si>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</si>
  <si>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</si>
  <si>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</si>
  <si>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</si>
  <si>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</si>
  <si>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</si>
  <si>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</si>
  <si>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</si>
  <si>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</si>
  <si>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</si>
  <si>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</si>
  <si>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</si>
  <si>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</si>
  <si>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</si>
  <si>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</si>
  <si>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</si>
  <si>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</si>
  <si>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</si>
  <si>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</si>
  <si>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</si>
  <si>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</si>
  <si>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</si>
  <si>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</si>
  <si>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</si>
  <si>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</si>
  <si>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</si>
  <si>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</si>
  <si>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</si>
  <si>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</si>
  <si>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</si>
  <si>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</si>
  <si>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</si>
  <si>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</si>
  <si>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</si>
  <si>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</si>
  <si>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</si>
  <si>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</si>
  <si>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</si>
  <si>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</si>
  <si>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</si>
  <si>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</si>
  <si>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</si>
  <si>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</si>
  <si>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</si>
  <si>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</si>
  <si>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</si>
  <si>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</si>
  <si>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</si>
  <si>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</si>
  <si>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</si>
  <si>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</si>
  <si>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</si>
  <si>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</si>
  <si>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</si>
  <si>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</si>
  <si>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</si>
  <si>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</si>
  <si>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</si>
  <si>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</si>
  <si>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</si>
  <si>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</si>
  <si>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</si>
  <si>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</si>
  <si>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</si>
  <si>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</si>
  <si>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</si>
  <si>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</si>
  <si>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</si>
  <si>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</si>
  <si>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</si>
  <si>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</si>
  <si>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</si>
  <si>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</si>
  <si>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</si>
  <si>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</si>
  <si>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</si>
  <si>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</si>
  <si>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</si>
  <si>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</si>
  <si>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</si>
  <si>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</si>
  <si>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</si>
  <si>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</si>
  <si>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</si>
  <si>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</si>
  <si>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</si>
  <si>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</si>
  <si>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</si>
  <si>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</si>
  <si>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</si>
  <si>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</si>
  <si>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</si>
  <si>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</si>
  <si>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</si>
  <si>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</si>
  <si>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</si>
  <si>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</si>
  <si>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</si>
  <si>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</si>
  <si>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</si>
  <si>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</si>
  <si>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</si>
  <si>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</si>
  <si>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</si>
  <si>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</si>
  <si>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</si>
  <si>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</si>
  <si>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</si>
  <si>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</si>
  <si>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</si>
  <si>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</si>
  <si>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</si>
  <si>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</si>
  <si>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</si>
  <si>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</si>
  <si>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</si>
  <si>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</si>
  <si>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</si>
  <si>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</si>
  <si>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</si>
  <si>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</si>
  <si>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</si>
  <si>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</si>
  <si>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</si>
  <si>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</si>
  <si>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</si>
  <si>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</si>
  <si>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</si>
  <si>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</si>
  <si>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</si>
  <si>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</si>
  <si>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</si>
  <si>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</si>
  <si>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</si>
  <si>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</si>
  <si>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</si>
  <si>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</si>
  <si>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</si>
  <si>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</si>
  <si>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</si>
  <si>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</si>
  <si>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</si>
  <si>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</si>
  <si>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</si>
  <si>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</si>
  <si>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</si>
  <si>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</si>
  <si>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</si>
  <si>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</si>
  <si>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</si>
  <si>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</si>
  <si>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</si>
  <si>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</si>
  <si>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</si>
  <si>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</si>
  <si>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</si>
  <si>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</si>
  <si>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</si>
  <si>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</si>
  <si>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</si>
  <si>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</si>
  <si>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</si>
  <si>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</si>
  <si>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</si>
  <si>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</si>
  <si>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</si>
  <si>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</si>
  <si>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</si>
  <si>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</si>
  <si>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</si>
  <si>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</si>
  <si>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</si>
  <si>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</si>
  <si>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</si>
  <si>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</si>
  <si>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</si>
  <si>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</si>
  <si>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</si>
  <si>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</si>
  <si>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</si>
  <si>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</si>
  <si>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</si>
  <si>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</si>
  <si>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</si>
  <si>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</si>
  <si>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</si>
  <si>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</si>
  <si>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</si>
  <si>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</si>
  <si>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</si>
  <si>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</si>
  <si>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</si>
  <si>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</si>
  <si>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</si>
  <si>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</si>
  <si>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</si>
  <si>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</si>
  <si>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</si>
  <si>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</si>
  <si>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</si>
  <si>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</si>
  <si>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</si>
  <si>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</si>
  <si>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</si>
  <si>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</si>
  <si>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</si>
  <si>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</si>
  <si>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</si>
  <si>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</si>
  <si>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</si>
  <si>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</si>
  <si>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</si>
  <si>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</si>
  <si>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</si>
  <si>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</si>
  <si>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</si>
  <si>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</si>
  <si>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</si>
  <si>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</si>
  <si>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</si>
  <si>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</si>
  <si>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</si>
  <si>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</si>
  <si>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</si>
  <si>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</si>
  <si>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</si>
  <si>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</si>
  <si>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</si>
  <si>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</si>
  <si>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</si>
  <si>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</si>
  <si>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</si>
  <si>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</si>
  <si>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</si>
  <si>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</si>
  <si>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</si>
  <si>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</si>
  <si>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</si>
  <si>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</si>
  <si>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</si>
  <si>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</si>
  <si>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</si>
  <si>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</si>
  <si>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</si>
  <si>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</si>
  <si>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</si>
  <si>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</si>
  <si>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</si>
  <si>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</si>
  <si>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</si>
  <si>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</si>
  <si>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</si>
  <si>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</si>
  <si>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</si>
  <si>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</si>
  <si>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</si>
  <si>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</si>
  <si>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</si>
  <si>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</si>
  <si>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</si>
  <si>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</si>
  <si>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</si>
  <si>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</si>
  <si>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</si>
  <si>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</si>
  <si>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</si>
  <si>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</si>
  <si>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</si>
  <si>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</si>
  <si>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</si>
  <si>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</si>
  <si>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</si>
  <si>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</si>
  <si>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</si>
  <si>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</si>
  <si>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</si>
  <si>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</si>
  <si>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</si>
  <si>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</si>
  <si>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</si>
  <si>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</si>
  <si>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</si>
  <si>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</si>
  <si>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</si>
  <si>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</si>
  <si>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</si>
  <si>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</si>
  <si>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</si>
  <si>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</si>
  <si>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</si>
  <si>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</si>
  <si>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</si>
  <si>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</si>
  <si>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</si>
  <si>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</si>
  <si>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</si>
  <si>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</si>
  <si>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</si>
  <si>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</si>
  <si>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</si>
  <si>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</si>
  <si>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</si>
  <si>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</si>
  <si>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</si>
  <si>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</si>
  <si>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</si>
  <si>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</si>
  <si>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</si>
  <si>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</si>
  <si>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</si>
  <si>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</si>
  <si>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</si>
  <si>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</si>
  <si>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</si>
  <si>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</si>
  <si>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</si>
  <si>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</si>
  <si>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</si>
  <si>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</si>
  <si>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</si>
  <si>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</si>
  <si>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</si>
  <si>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</si>
  <si>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</si>
  <si>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</si>
  <si>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</si>
  <si>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</si>
  <si>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</si>
  <si>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</si>
  <si>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</si>
  <si>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</si>
  <si>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</si>
  <si>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</si>
  <si>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</si>
  <si>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</si>
  <si>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</si>
  <si>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</si>
  <si>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</si>
  <si>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</si>
  <si>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</si>
  <si>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</si>
  <si>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</si>
  <si>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</si>
  <si>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</si>
  <si>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</si>
  <si>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</si>
  <si>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</si>
  <si>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</si>
  <si>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</si>
  <si>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</si>
  <si>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</si>
  <si>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</si>
  <si>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</si>
  <si>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</si>
  <si>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</si>
  <si>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</si>
  <si>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</si>
  <si>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</si>
  <si>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</si>
  <si>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</si>
  <si>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</si>
  <si>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</si>
  <si>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</si>
  <si>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</si>
  <si>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</si>
  <si>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</si>
  <si>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</si>
  <si>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</si>
  <si>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</si>
  <si>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</si>
  <si>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</si>
  <si>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</si>
  <si>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</si>
  <si>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</si>
  <si>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</si>
  <si>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</si>
  <si>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</si>
  <si>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</si>
  <si>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</si>
  <si>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</si>
  <si>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</si>
  <si>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</si>
  <si>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</si>
  <si>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</si>
  <si>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</si>
  <si>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</si>
  <si>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</si>
  <si>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</si>
  <si>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</si>
  <si>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</si>
  <si>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</si>
  <si>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</si>
  <si>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</si>
  <si>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</si>
  <si>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</si>
  <si>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</si>
  <si>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</si>
  <si>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</si>
  <si>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</si>
  <si>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</si>
  <si>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</si>
  <si>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</si>
  <si>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</si>
  <si>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</si>
  <si>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</si>
  <si>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</si>
  <si>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</si>
  <si>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</si>
  <si>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</si>
  <si>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</si>
  <si>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</si>
  <si>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</si>
  <si>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</si>
  <si>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</si>
  <si>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</si>
  <si>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</si>
  <si>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</si>
  <si>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</si>
  <si>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</si>
  <si>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</si>
  <si>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</si>
  <si>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</si>
  <si>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</si>
  <si>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</si>
  <si>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</si>
  <si>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</si>
  <si>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</si>
  <si>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</si>
  <si>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</si>
  <si>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</si>
  <si>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</si>
  <si>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</si>
  <si>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</si>
  <si>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</si>
  <si>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</si>
  <si>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</si>
  <si>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</si>
  <si>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</si>
  <si>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</si>
  <si>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</si>
  <si>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</si>
  <si>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</si>
  <si>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</si>
  <si>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</si>
  <si>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</si>
  <si>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</si>
  <si>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</si>
  <si>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</si>
  <si>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</si>
  <si>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</si>
  <si>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</si>
  <si>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</si>
  <si>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</si>
  <si>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</si>
  <si>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</si>
  <si>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</si>
  <si>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</si>
  <si>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</si>
  <si>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</si>
  <si>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</si>
  <si>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</si>
  <si>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</si>
  <si>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</si>
  <si>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</si>
  <si>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</si>
  <si>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</si>
  <si>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</si>
  <si>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</si>
  <si>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</si>
  <si>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</si>
  <si>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</si>
  <si>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</si>
  <si>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</si>
  <si>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</si>
  <si>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</si>
  <si>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</si>
  <si>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</si>
  <si>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</si>
  <si>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</si>
  <si>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</si>
  <si>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</si>
  <si>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</si>
  <si>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</si>
  <si>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</si>
  <si>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</si>
  <si>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</si>
  <si>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</si>
  <si>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</si>
  <si>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</si>
  <si>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</si>
  <si>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</si>
  <si>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</si>
  <si>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</si>
  <si>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</si>
  <si>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</si>
  <si>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</si>
  <si>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</si>
  <si>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</si>
  <si>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</si>
  <si>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</si>
  <si>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</si>
  <si>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</si>
  <si>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</si>
  <si>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</si>
  <si>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</si>
  <si>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</si>
  <si>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</si>
  <si>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</si>
  <si>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</si>
  <si>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</si>
  <si>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</si>
  <si>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</si>
  <si>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</si>
  <si>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</si>
  <si>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</si>
  <si>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</si>
  <si>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</si>
  <si>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</si>
  <si>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</si>
  <si>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</si>
  <si>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</si>
  <si>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</si>
  <si>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</si>
  <si>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</si>
  <si>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</si>
  <si>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</si>
  <si>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</si>
  <si>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</si>
  <si>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</si>
  <si>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</si>
  <si>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</si>
  <si>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</si>
  <si>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</si>
  <si>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</si>
  <si>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</si>
  <si>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</si>
  <si>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</si>
  <si>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</si>
  <si>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</si>
  <si>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</si>
  <si>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</si>
  <si>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</si>
  <si>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</si>
  <si>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</si>
  <si>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</si>
  <si>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</si>
  <si>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</si>
  <si>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</si>
  <si>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</si>
  <si>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</si>
  <si>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</si>
  <si>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</si>
  <si>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</si>
  <si>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</si>
  <si>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</si>
  <si>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</si>
  <si>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</si>
  <si>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</si>
  <si>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</si>
  <si>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</si>
  <si>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</si>
  <si>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</si>
  <si>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</si>
  <si>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</si>
  <si>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</si>
  <si>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</si>
  <si>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</si>
  <si>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</si>
  <si>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</si>
  <si>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</si>
  <si>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</si>
  <si>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</si>
  <si>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</si>
  <si>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</si>
  <si>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</si>
  <si>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</si>
  <si>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</si>
  <si>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</si>
  <si>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</si>
  <si>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</si>
  <si>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</si>
  <si>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</si>
  <si>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</si>
  <si>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</si>
  <si>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</si>
  <si>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</si>
  <si>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</si>
  <si>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</si>
  <si>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</si>
  <si>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</si>
  <si>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</si>
  <si>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</si>
  <si>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</si>
  <si>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</si>
  <si>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</si>
  <si>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</si>
  <si>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</si>
  <si>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</si>
  <si>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</si>
  <si>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</si>
  <si>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</si>
  <si>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</si>
  <si>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</si>
  <si>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</si>
  <si>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</si>
  <si>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</si>
  <si>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</si>
  <si>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</si>
  <si>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</si>
  <si>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</si>
  <si>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</si>
  <si>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</si>
  <si>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</si>
  <si>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</si>
  <si>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</si>
  <si>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</si>
  <si>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</si>
  <si>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</si>
  <si>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</si>
  <si>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</si>
  <si>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</si>
  <si>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</si>
  <si>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</si>
  <si>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</si>
  <si>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</si>
  <si>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</si>
  <si>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</si>
  <si>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</si>
  <si>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</si>
  <si>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</si>
  <si>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</si>
  <si>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</si>
  <si>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</si>
  <si>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</si>
  <si>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</si>
  <si>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</si>
  <si>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</si>
  <si>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</si>
  <si>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</si>
  <si>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</si>
  <si>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</si>
  <si>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</si>
  <si>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</si>
  <si>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</si>
  <si>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</si>
  <si>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</si>
  <si>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</si>
  <si>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</si>
  <si>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</si>
  <si>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</si>
  <si>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</si>
  <si>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</si>
  <si>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</si>
  <si>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</si>
  <si>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</si>
  <si>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</si>
  <si>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</si>
  <si>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</si>
  <si>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</si>
  <si>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</si>
  <si>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</si>
  <si>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</si>
  <si>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</si>
  <si>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</si>
  <si>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</si>
  <si>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</si>
  <si>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</si>
  <si>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</si>
  <si>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</si>
  <si>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</si>
  <si>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</si>
  <si>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</si>
  <si>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</si>
  <si>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</si>
  <si>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</si>
  <si>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</si>
  <si>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</si>
  <si>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</si>
  <si>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</si>
  <si>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</si>
  <si>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</si>
  <si>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</si>
  <si>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</si>
  <si>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</si>
  <si>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</si>
  <si>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</si>
  <si>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</si>
  <si>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</si>
  <si>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</si>
  <si>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</si>
  <si>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</si>
  <si>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</si>
  <si>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</si>
  <si>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</si>
  <si>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</si>
  <si>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</si>
  <si>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</si>
  <si>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</si>
  <si>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</si>
  <si>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</si>
  <si>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</si>
  <si>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</si>
  <si>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</si>
  <si>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</si>
  <si>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</si>
  <si>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</si>
  <si>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</si>
  <si>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</si>
  <si>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</si>
  <si>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</si>
  <si>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</si>
  <si>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</si>
  <si>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</si>
  <si>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</si>
  <si>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</si>
  <si>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</si>
  <si>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</si>
  <si>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</si>
  <si>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</si>
  <si>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</si>
  <si>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</si>
  <si>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</si>
  <si>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</si>
  <si>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</si>
  <si>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</si>
  <si>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</si>
  <si>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</si>
  <si>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</si>
  <si>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</si>
  <si>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</si>
  <si>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</si>
  <si>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</si>
  <si>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</si>
  <si>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</si>
  <si>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</si>
  <si>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</si>
  <si>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</si>
  <si>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</si>
  <si>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</si>
  <si>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</si>
  <si>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</si>
  <si>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</si>
  <si>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</si>
  <si>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</si>
  <si>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</si>
  <si>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</si>
  <si>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</si>
  <si>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</si>
  <si>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</si>
  <si>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</si>
  <si>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</si>
  <si>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</si>
  <si>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</si>
  <si>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</si>
  <si>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</si>
  <si>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</si>
  <si>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</si>
  <si>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</si>
  <si>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</si>
  <si>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</si>
  <si>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</si>
  <si>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</si>
  <si>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</si>
  <si>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</si>
  <si>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</si>
  <si>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</si>
  <si>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</si>
  <si>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</si>
  <si>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</si>
  <si>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</si>
  <si>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</si>
  <si>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</si>
  <si>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</si>
  <si>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</si>
  <si>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</si>
  <si>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</si>
  <si>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</si>
  <si>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</si>
  <si>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</si>
  <si>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</si>
  <si>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</si>
  <si>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</si>
  <si>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</si>
  <si>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</si>
  <si>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</si>
  <si>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</si>
  <si>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</si>
  <si>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</si>
  <si>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</si>
  <si>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</si>
  <si>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</si>
  <si>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</si>
  <si>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</si>
  <si>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</si>
  <si>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</si>
  <si>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</si>
  <si>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</si>
  <si>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</si>
  <si>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</si>
  <si>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</si>
  <si>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</si>
  <si>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</si>
  <si>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</si>
  <si>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</si>
  <si>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</si>
  <si>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</si>
  <si>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</si>
  <si>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</si>
  <si>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</si>
  <si>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</si>
  <si>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</si>
  <si>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</si>
  <si>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</si>
  <si>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</si>
  <si>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</si>
  <si>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</si>
  <si>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</si>
  <si>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</si>
  <si>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</si>
  <si>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</si>
  <si>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</si>
  <si>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</si>
  <si>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</si>
  <si>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</si>
  <si>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</si>
  <si>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</si>
  <si>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</si>
  <si>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</si>
  <si>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</si>
  <si>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</si>
  <si>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</si>
  <si>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</si>
  <si>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</si>
  <si>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</si>
  <si>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</si>
  <si>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</si>
  <si>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</si>
  <si>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</si>
  <si>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</si>
  <si>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</si>
  <si>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</si>
  <si>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</si>
  <si>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</si>
  <si>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</si>
  <si>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</si>
  <si>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</si>
  <si>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</si>
  <si>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</si>
  <si>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</si>
  <si>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</si>
  <si>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</si>
  <si>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</si>
  <si>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</si>
  <si>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</si>
  <si>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</si>
  <si>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</si>
  <si>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</si>
  <si>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</si>
  <si>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</si>
  <si>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</si>
  <si>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</si>
  <si>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</si>
  <si>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</si>
  <si>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</si>
  <si>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</si>
  <si>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</si>
  <si>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</si>
  <si>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</si>
  <si>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</si>
  <si>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</si>
  <si>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</si>
  <si>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</si>
  <si>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</si>
  <si>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</si>
  <si>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</si>
  <si>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</si>
  <si>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</si>
  <si>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</si>
  <si>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</si>
  <si>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</si>
  <si>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</si>
  <si>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</si>
  <si>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</si>
  <si>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</si>
  <si>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</si>
  <si>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</si>
  <si>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</si>
  <si>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</si>
  <si>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</si>
  <si>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</si>
  <si>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</si>
  <si>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</si>
  <si>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</si>
  <si>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</si>
  <si>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</si>
  <si>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</si>
  <si>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</si>
  <si>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</si>
  <si>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</si>
  <si>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</si>
  <si>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</si>
  <si>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</si>
  <si>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</si>
  <si>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</si>
  <si>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</si>
  <si>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</si>
  <si>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</si>
  <si>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</si>
  <si>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</si>
  <si>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</si>
  <si>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</si>
  <si>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</si>
  <si>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</si>
  <si>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</si>
  <si>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</si>
  <si>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</si>
  <si>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</si>
  <si>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</si>
  <si>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</si>
  <si>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</si>
  <si>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</si>
  <si>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</si>
  <si>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</si>
  <si>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</si>
  <si>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</si>
  <si>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</si>
  <si>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</si>
  <si>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</si>
  <si>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</si>
  <si>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</si>
  <si>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</si>
  <si>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</si>
  <si>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</si>
  <si>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</si>
  <si>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</si>
  <si>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</si>
  <si>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</si>
  <si>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</si>
  <si>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</si>
  <si>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</si>
  <si>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</si>
  <si>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</si>
  <si>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</si>
  <si>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</si>
  <si>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</si>
  <si>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</si>
  <si>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</si>
  <si>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</si>
  <si>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</si>
  <si>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</si>
  <si>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</si>
  <si>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</si>
  <si>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</si>
  <si>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</si>
  <si>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</si>
  <si>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</si>
  <si>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</si>
  <si>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</si>
  <si>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</si>
  <si>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</si>
  <si>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</si>
  <si>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</si>
  <si>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</si>
  <si>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</si>
  <si>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</si>
  <si>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</si>
  <si>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</si>
  <si>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</si>
  <si>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</si>
  <si>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</si>
  <si>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</si>
  <si>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</si>
  <si>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</si>
  <si>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</si>
  <si>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</si>
  <si>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</si>
  <si>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</si>
  <si>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</si>
  <si>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</si>
  <si>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</si>
  <si>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</si>
  <si>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</si>
  <si>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</si>
  <si>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</si>
  <si>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</si>
  <si>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</si>
  <si>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</si>
  <si>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</si>
  <si>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</si>
  <si>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</si>
  <si>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</si>
  <si>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</si>
  <si>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</si>
  <si>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</si>
  <si>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</si>
  <si>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</si>
  <si>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</si>
  <si>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</si>
  <si>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</si>
  <si>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</si>
  <si>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</si>
  <si>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</si>
  <si>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</si>
  <si>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</si>
  <si>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</si>
  <si>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</si>
  <si>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</si>
  <si>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</si>
  <si>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</si>
  <si>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</si>
  <si>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</si>
  <si>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</si>
  <si>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</si>
  <si>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</si>
  <si>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</si>
  <si>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</si>
  <si>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</si>
  <si>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</si>
  <si>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</si>
  <si>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</si>
  <si>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</si>
  <si>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</si>
  <si>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</si>
  <si>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</si>
  <si>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</si>
  <si>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</si>
  <si>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</si>
  <si>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</si>
  <si>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</si>
  <si>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</si>
  <si>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</si>
  <si>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</si>
  <si>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</si>
  <si>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</si>
  <si>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</si>
  <si>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</si>
  <si>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</si>
  <si>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</si>
  <si>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</si>
  <si>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</si>
  <si>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</si>
  <si>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</si>
  <si>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</si>
  <si>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</si>
  <si>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</si>
  <si>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</si>
  <si>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</si>
  <si>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</si>
  <si>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</si>
  <si>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</si>
  <si>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</si>
  <si>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</si>
  <si>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</si>
  <si>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</si>
  <si>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</si>
  <si>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</si>
  <si>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</si>
  <si>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</si>
  <si>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</si>
  <si>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</si>
  <si>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</si>
  <si>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</si>
  <si>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</si>
  <si>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</si>
  <si>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</si>
  <si>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</si>
  <si>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</si>
  <si>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</si>
  <si>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</si>
  <si>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</si>
  <si>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</si>
  <si>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</si>
  <si>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</si>
  <si>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</si>
  <si>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</si>
  <si>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</si>
  <si>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</si>
  <si>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</si>
  <si>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</si>
  <si>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</si>
  <si>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</si>
  <si>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</si>
  <si>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</si>
  <si>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</si>
  <si>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</si>
  <si>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</si>
  <si>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</si>
  <si>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</si>
  <si>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</si>
  <si>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</si>
  <si>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</si>
  <si>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</si>
  <si>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</si>
  <si>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</si>
  <si>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</si>
  <si>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</si>
  <si>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</si>
  <si>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</si>
  <si>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</si>
  <si>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</si>
  <si>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</si>
  <si>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</si>
  <si>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</si>
  <si>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</si>
  <si>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</si>
  <si>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</si>
  <si>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</si>
  <si>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</si>
  <si>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</si>
  <si>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</si>
  <si>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</si>
  <si>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</si>
  <si>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</si>
  <si>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</si>
  <si>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</si>
  <si>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</si>
  <si>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</si>
  <si>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</si>
  <si>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</si>
  <si>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</si>
  <si>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</si>
  <si>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</si>
  <si>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</si>
  <si>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</si>
  <si>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</si>
  <si>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</si>
  <si>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</si>
  <si>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</si>
  <si>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</si>
  <si>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</si>
  <si>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</si>
  <si>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</si>
  <si>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</si>
  <si>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</si>
  <si>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</si>
  <si>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</si>
  <si>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</si>
  <si>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</si>
  <si>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</si>
  <si>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</si>
  <si>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</si>
  <si>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</si>
  <si>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</si>
  <si>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</si>
  <si>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</si>
  <si>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</si>
  <si>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</si>
  <si>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</si>
  <si>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</si>
  <si>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</si>
  <si>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</si>
  <si>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</si>
  <si>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</si>
  <si>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</si>
  <si>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</si>
  <si>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</si>
  <si>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</si>
  <si>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</si>
  <si>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</si>
  <si>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</si>
  <si>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</si>
  <si>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</si>
  <si>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</si>
  <si>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</si>
  <si>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</si>
  <si>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</si>
  <si>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</si>
  <si>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</si>
  <si>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</si>
  <si>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</si>
  <si>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</si>
  <si>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</si>
  <si>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</si>
  <si>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</si>
  <si>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</si>
  <si>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</si>
  <si>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</si>
  <si>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</si>
  <si>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</si>
  <si>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</si>
  <si>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</si>
  <si>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</si>
  <si>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</si>
  <si>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</si>
  <si>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</si>
  <si>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</si>
  <si>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</si>
  <si>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</si>
  <si>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</si>
  <si>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</si>
  <si>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</si>
  <si>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</si>
  <si>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</si>
  <si>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</si>
  <si>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</si>
  <si>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</si>
  <si>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</si>
  <si>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</si>
  <si>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</si>
  <si>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</si>
  <si>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</si>
  <si>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</si>
  <si>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</si>
  <si>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</si>
  <si>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</si>
  <si>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</si>
  <si>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</si>
  <si>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</si>
  <si>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</si>
  <si>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</si>
  <si>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</si>
  <si>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</si>
  <si>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</si>
  <si>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</si>
  <si>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</si>
  <si>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</si>
  <si>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</si>
  <si>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</si>
  <si>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</si>
  <si>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</si>
  <si>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</si>
  <si>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</si>
  <si>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</si>
  <si>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</si>
  <si>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</si>
  <si>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</si>
  <si>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</si>
  <si>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</si>
  <si>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</si>
  <si>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</si>
  <si>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</si>
  <si>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</si>
  <si>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</si>
  <si>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</si>
  <si>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</si>
  <si>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</si>
  <si>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</si>
  <si>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</si>
  <si>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</si>
  <si>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</si>
  <si>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</si>
  <si>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</si>
  <si>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</si>
  <si>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</si>
  <si>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</si>
  <si>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</si>
  <si>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</si>
  <si>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</si>
  <si>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</si>
  <si>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</si>
  <si>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</si>
  <si>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</si>
  <si>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</si>
  <si>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</si>
  <si>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</si>
  <si>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</si>
  <si>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</si>
  <si>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</si>
  <si>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</si>
  <si>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</si>
  <si>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</si>
  <si>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</si>
  <si>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</si>
  <si>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</si>
  <si>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</si>
  <si>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</si>
  <si>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</si>
  <si>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</si>
  <si>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</si>
  <si>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</si>
  <si>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</si>
  <si>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</si>
  <si>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</si>
  <si>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</si>
  <si>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</si>
  <si>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</si>
  <si>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</si>
  <si>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</si>
  <si>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</si>
  <si>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</si>
  <si>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</si>
  <si>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</si>
  <si>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</si>
  <si>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</si>
  <si>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</si>
  <si>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</si>
  <si>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</si>
  <si>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</si>
  <si>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</si>
  <si>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</si>
  <si>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</si>
  <si>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</si>
  <si>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</si>
  <si>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</si>
  <si>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</si>
  <si>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</si>
  <si>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</si>
  <si>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</si>
  <si>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</si>
  <si>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</si>
  <si>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</si>
  <si>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</si>
  <si>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</si>
  <si>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</si>
  <si>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</si>
  <si>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</si>
  <si>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</si>
  <si>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</si>
  <si>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</si>
  <si>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</si>
  <si>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</si>
  <si>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</si>
  <si>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</si>
  <si>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</si>
  <si>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</si>
  <si>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</si>
  <si>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</si>
  <si>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</si>
  <si>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</si>
  <si>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</si>
  <si>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</si>
  <si>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</si>
  <si>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</si>
  <si>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</si>
  <si>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</si>
  <si>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</si>
  <si>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</si>
  <si>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</si>
  <si>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</si>
  <si>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</si>
  <si>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</si>
  <si>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</si>
  <si>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</si>
  <si>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</si>
  <si>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</si>
  <si>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</si>
  <si>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</si>
  <si>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</si>
  <si>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</si>
  <si>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</si>
  <si>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</si>
  <si>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</si>
  <si>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</si>
  <si>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</si>
  <si>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</si>
  <si>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</si>
  <si>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</si>
  <si>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</si>
  <si>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</si>
  <si>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</si>
  <si>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</si>
  <si>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</si>
  <si>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</si>
  <si>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</si>
  <si>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</si>
  <si>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</si>
  <si>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</si>
  <si>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</si>
  <si>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</si>
  <si>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</si>
  <si>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</si>
  <si>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</si>
  <si>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</si>
  <si>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</si>
  <si>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</si>
  <si>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</si>
  <si>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</si>
  <si>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</si>
  <si>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</si>
  <si>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</si>
  <si>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</si>
  <si>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</si>
  <si>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</si>
  <si>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</si>
  <si>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</si>
  <si>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</si>
  <si>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</si>
  <si>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</si>
  <si>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</si>
  <si>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</si>
  <si>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</si>
  <si>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</si>
  <si>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</si>
  <si>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</si>
  <si>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</si>
  <si>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</si>
  <si>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</si>
  <si>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</si>
  <si>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</si>
  <si>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</si>
  <si>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</si>
  <si>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</si>
  <si>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</si>
  <si>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</si>
  <si>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</si>
  <si>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</si>
  <si>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</si>
  <si>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</si>
  <si>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</si>
  <si>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</si>
  <si>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</si>
  <si>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</si>
  <si>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</si>
  <si>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</si>
  <si>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</si>
  <si>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</si>
  <si>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</si>
  <si>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</si>
  <si>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</si>
  <si>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</si>
  <si>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</si>
  <si>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</si>
  <si>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</si>
  <si>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</si>
  <si>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</si>
  <si>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</si>
  <si>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</si>
  <si>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</si>
  <si>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</si>
  <si>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</si>
  <si>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</si>
  <si>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</si>
  <si>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</si>
  <si>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</si>
  <si>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</si>
  <si>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</si>
  <si>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</si>
  <si>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</si>
  <si>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</si>
  <si>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</si>
  <si>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</si>
  <si>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</si>
  <si>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</si>
  <si>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</si>
  <si>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</si>
  <si>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</si>
  <si>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</si>
  <si>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</si>
  <si>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</si>
  <si>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</si>
  <si>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</si>
  <si>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</si>
  <si>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</si>
  <si>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</si>
  <si>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</si>
  <si>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</si>
  <si>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</si>
  <si>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</si>
  <si>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</si>
  <si>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</si>
  <si>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</si>
  <si>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</si>
  <si>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</si>
  <si>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</si>
  <si>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</si>
  <si>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</si>
  <si>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</si>
  <si>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</si>
  <si>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</si>
  <si>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</si>
  <si>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</si>
  <si>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</si>
  <si>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</si>
  <si>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</si>
  <si>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</si>
  <si>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</si>
  <si>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</si>
  <si>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</si>
  <si>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</si>
  <si>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</si>
  <si>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</si>
  <si>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</si>
  <si>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</si>
  <si>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</si>
  <si>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</si>
  <si>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</si>
  <si>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</si>
  <si>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</si>
  <si>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</si>
  <si>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</si>
  <si>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</si>
  <si>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</si>
  <si>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</si>
  <si>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</si>
  <si>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</si>
  <si>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</si>
  <si>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</si>
  <si>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</si>
  <si>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</si>
  <si>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</si>
  <si>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</si>
  <si>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</si>
  <si>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</si>
  <si>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</si>
  <si>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</si>
  <si>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</si>
  <si>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</si>
  <si>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</si>
  <si>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</si>
  <si>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</si>
  <si>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</si>
  <si>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</si>
  <si>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</si>
  <si>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</si>
  <si>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</si>
  <si>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</si>
  <si>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</si>
  <si>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</si>
  <si>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</si>
  <si>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</si>
  <si>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</si>
  <si>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</si>
  <si>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</si>
  <si>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</si>
  <si>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</si>
  <si>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</si>
  <si>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</si>
  <si>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</si>
  <si>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</si>
  <si>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</si>
  <si>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</si>
  <si>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</si>
  <si>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</si>
  <si>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</si>
  <si>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</si>
  <si>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</si>
  <si>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</si>
  <si>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</si>
  <si>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</si>
  <si>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</si>
  <si>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</si>
  <si>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</si>
  <si>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</si>
  <si>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</si>
  <si>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</si>
  <si>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</si>
  <si>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</si>
  <si>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</si>
  <si>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</si>
  <si>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</si>
  <si>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</si>
  <si>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</si>
  <si>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</si>
  <si>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</si>
  <si>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</si>
  <si>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</si>
  <si>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</si>
  <si>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</si>
  <si>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</si>
  <si>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</si>
  <si>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</si>
  <si>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</si>
  <si>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</si>
  <si>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</si>
  <si>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</si>
  <si>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</si>
  <si>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</si>
  <si>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</si>
  <si>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</si>
  <si>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</si>
  <si>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</si>
  <si>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</si>
  <si>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</si>
  <si>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</si>
  <si>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</si>
  <si>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</si>
  <si>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</si>
  <si>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</si>
  <si>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</si>
  <si>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</si>
  <si>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</si>
  <si>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</si>
  <si>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</si>
  <si>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</si>
  <si>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</si>
  <si>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</si>
  <si>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</si>
  <si>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</si>
  <si>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</si>
  <si>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</si>
  <si>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</si>
  <si>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</si>
  <si>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</si>
  <si>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</si>
  <si>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</si>
  <si>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</si>
  <si>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</si>
  <si>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</si>
  <si>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</si>
  <si>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</si>
  <si>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</si>
  <si>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</si>
  <si>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</si>
  <si>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</si>
  <si>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</si>
  <si>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</si>
  <si>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</si>
  <si>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</si>
  <si>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</si>
  <si>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</si>
  <si>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</si>
  <si>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</si>
  <si>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</si>
  <si>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</si>
  <si>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</si>
  <si>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</si>
  <si>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</si>
  <si>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</si>
  <si>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</si>
  <si>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</si>
  <si>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</si>
  <si>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</si>
  <si>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</si>
  <si>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</si>
  <si>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</si>
  <si>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</si>
  <si>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</si>
  <si>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</si>
  <si>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</si>
  <si>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</si>
  <si>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</si>
  <si>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</si>
  <si>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</si>
  <si>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</si>
  <si>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</si>
  <si>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</si>
  <si>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</si>
  <si>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</si>
  <si>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</si>
  <si>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</si>
  <si>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</si>
  <si>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</si>
  <si>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</si>
  <si>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</si>
  <si>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</si>
  <si>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</si>
  <si>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</si>
  <si>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</si>
  <si>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</si>
  <si>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</si>
  <si>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</si>
  <si>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</si>
  <si>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</si>
  <si>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</si>
  <si>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</si>
  <si>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</si>
  <si>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</si>
  <si>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</si>
  <si>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</si>
  <si>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</si>
  <si>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</si>
  <si>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</si>
  <si>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</si>
  <si>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</si>
  <si>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</si>
  <si>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</si>
  <si>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</si>
  <si>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</si>
  <si>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</si>
  <si>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</si>
  <si>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</si>
  <si>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</si>
  <si>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</si>
  <si>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</si>
  <si>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</si>
  <si>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</si>
  <si>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</si>
  <si>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</si>
  <si>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</si>
  <si>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</si>
  <si>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</si>
  <si>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</si>
  <si>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</si>
  <si>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</si>
  <si>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</si>
  <si>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</si>
  <si>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</si>
  <si>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</si>
  <si>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</si>
  <si>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</si>
  <si>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</si>
  <si>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</si>
  <si>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</si>
  <si>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</si>
  <si>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</si>
  <si>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</si>
  <si>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</si>
  <si>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</si>
  <si>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</si>
  <si>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</si>
  <si>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</si>
  <si>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</si>
  <si>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</si>
  <si>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</si>
  <si>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</si>
  <si>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</si>
  <si>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</si>
  <si>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</si>
  <si>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</si>
  <si>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</si>
  <si>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</si>
  <si>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</si>
  <si>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</si>
  <si>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</si>
  <si>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</si>
  <si>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</si>
  <si>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</si>
  <si>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</si>
  <si>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</si>
  <si>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</si>
  <si>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</si>
  <si>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</si>
  <si>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</si>
  <si>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</si>
  <si>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</si>
  <si>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</si>
  <si>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</si>
  <si>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</si>
  <si>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</si>
  <si>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</si>
  <si>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</si>
  <si>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</si>
  <si>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</si>
  <si>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</si>
  <si>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</si>
  <si>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</si>
  <si>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</si>
  <si>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</si>
  <si>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</si>
  <si>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</si>
  <si>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</si>
  <si>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</si>
  <si>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</si>
  <si>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</si>
  <si>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</si>
  <si>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</si>
  <si>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</si>
  <si>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</si>
  <si>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</si>
  <si>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</si>
  <si>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</si>
  <si>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</si>
  <si>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</si>
  <si>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</si>
  <si>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</si>
  <si>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</si>
  <si>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</si>
  <si>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</si>
  <si>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</si>
  <si>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</si>
  <si>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</si>
  <si>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</si>
  <si>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</si>
  <si>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</si>
  <si>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</si>
  <si>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</si>
  <si>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</si>
  <si>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</si>
  <si>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</si>
  <si>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</si>
  <si>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</si>
  <si>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</si>
  <si>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</si>
  <si>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</si>
  <si>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</si>
  <si>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</si>
  <si>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</si>
  <si>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</si>
  <si>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</si>
  <si>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</si>
  <si>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</si>
  <si>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</si>
  <si>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</si>
  <si>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</si>
  <si>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</si>
  <si>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</si>
  <si>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</si>
  <si>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</si>
  <si>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</si>
  <si>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</si>
  <si>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</si>
  <si>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</si>
  <si>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</si>
  <si>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</si>
  <si>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</si>
  <si>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</si>
  <si>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</si>
  <si>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</si>
  <si>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</si>
  <si>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</si>
  <si>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</si>
  <si>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</si>
  <si>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</si>
  <si>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</si>
  <si>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</si>
  <si>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</si>
  <si>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</si>
  <si>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</si>
  <si>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</si>
  <si>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</si>
  <si>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</si>
  <si>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</si>
  <si>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</si>
  <si>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</si>
  <si>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</si>
  <si>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</si>
  <si>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</si>
  <si>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</si>
  <si>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</si>
  <si>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</si>
  <si>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</si>
  <si>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</si>
  <si>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</si>
  <si>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</si>
  <si>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</si>
  <si>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</si>
  <si>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</si>
  <si>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</si>
  <si>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</si>
  <si>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</si>
  <si>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</si>
  <si>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</si>
  <si>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</si>
  <si>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</si>
  <si>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</si>
  <si>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</si>
  <si>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</si>
  <si>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</si>
  <si>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</si>
  <si>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</si>
  <si>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</si>
  <si>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</si>
  <si>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</si>
  <si>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</si>
  <si>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</si>
  <si>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</si>
  <si>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</si>
  <si>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</si>
  <si>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</si>
  <si>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</si>
  <si>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</si>
  <si>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</si>
  <si>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</si>
  <si>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</si>
  <si>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</si>
  <si>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</si>
  <si>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</si>
  <si>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</si>
  <si>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</si>
  <si>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</si>
  <si>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</si>
  <si>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</si>
  <si>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</si>
  <si>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</si>
  <si>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</si>
  <si>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</si>
  <si>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</si>
  <si>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</si>
  <si>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</si>
  <si>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</si>
  <si>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</si>
  <si>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</si>
  <si>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</si>
  <si>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</si>
  <si>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</si>
  <si>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</si>
  <si>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</si>
  <si>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</si>
  <si>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</si>
  <si>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</si>
  <si>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</si>
  <si>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</si>
  <si>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</si>
  <si>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</si>
  <si>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</si>
  <si>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</si>
  <si>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</si>
  <si>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</si>
  <si>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</si>
  <si>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</si>
  <si>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</si>
  <si>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</si>
  <si>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</si>
  <si>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</si>
  <si>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</si>
  <si>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</si>
  <si>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</si>
  <si>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</si>
  <si>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</si>
  <si>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</si>
  <si>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</si>
  <si>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</si>
  <si>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</si>
  <si>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</si>
  <si>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</si>
  <si>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</si>
  <si>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</si>
  <si>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</si>
  <si>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</si>
  <si>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</si>
  <si>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</si>
  <si>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</si>
  <si>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</si>
  <si>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</si>
  <si>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</si>
  <si>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</si>
  <si>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</si>
  <si>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</si>
  <si>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</si>
  <si>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</si>
  <si>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</si>
  <si>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</si>
  <si>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</si>
  <si>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</si>
  <si>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</si>
  <si>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</si>
  <si>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</si>
  <si>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</si>
  <si>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</si>
  <si>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</si>
  <si>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</si>
  <si>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</si>
  <si>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</si>
  <si>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</si>
  <si>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</si>
  <si>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</si>
  <si>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</si>
  <si>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</si>
  <si>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</si>
  <si>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</si>
  <si>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</si>
  <si>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</si>
  <si>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</si>
  <si>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</si>
  <si>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</si>
  <si>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</si>
  <si>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</si>
  <si>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</si>
  <si>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</si>
  <si>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</si>
  <si>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</si>
  <si>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</si>
  <si>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</si>
  <si>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</si>
  <si>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</si>
  <si>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</si>
  <si>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</si>
  <si>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</si>
  <si>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</si>
  <si>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</si>
  <si>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</si>
  <si>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</si>
  <si>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</si>
  <si>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</si>
  <si>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</si>
  <si>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</si>
  <si>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</si>
  <si>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</si>
  <si>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</si>
  <si>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</si>
  <si>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</si>
  <si>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</si>
  <si>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</si>
  <si>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</si>
  <si>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</si>
  <si>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</si>
  <si>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</si>
  <si>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</si>
  <si>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</si>
  <si>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</si>
  <si>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</si>
  <si>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</si>
  <si>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</si>
  <si>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</si>
  <si>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</si>
  <si>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</si>
  <si>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</si>
  <si>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</si>
  <si>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</si>
  <si>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</si>
  <si>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</si>
  <si>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</si>
  <si>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</si>
  <si>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</si>
  <si>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</si>
  <si>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</si>
  <si>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</si>
  <si>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</si>
  <si>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</si>
  <si>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</si>
  <si>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</si>
  <si>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</si>
  <si>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</si>
  <si>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</si>
  <si>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</si>
  <si>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</si>
  <si>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</si>
  <si>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</si>
  <si>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</si>
  <si>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</si>
  <si>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</si>
  <si>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</si>
  <si>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</si>
  <si>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</si>
  <si>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</si>
  <si>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</si>
  <si>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</si>
  <si>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</si>
  <si>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</si>
  <si>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</si>
  <si>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</si>
  <si>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</si>
  <si>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</si>
  <si>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</si>
  <si>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</si>
  <si>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</si>
  <si>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</si>
  <si>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</si>
  <si>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</si>
  <si>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</si>
  <si>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</si>
  <si>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</si>
  <si>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</si>
  <si>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</si>
  <si>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</si>
  <si>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</si>
  <si>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</si>
  <si>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</si>
  <si>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</si>
  <si>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</si>
  <si>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</si>
  <si>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</si>
  <si>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</si>
  <si>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</si>
  <si>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</si>
  <si>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</si>
  <si>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</si>
  <si>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</si>
  <si>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</si>
  <si>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</si>
  <si>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</si>
  <si>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</si>
  <si>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</si>
  <si>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</si>
  <si>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</si>
  <si>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</si>
  <si>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</si>
  <si>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</si>
  <si>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</si>
  <si>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</si>
  <si>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</si>
  <si>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</si>
  <si>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</si>
  <si>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</si>
  <si>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</si>
  <si>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</si>
  <si>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</si>
  <si>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</si>
  <si>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</si>
  <si>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</si>
  <si>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</si>
  <si>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</si>
  <si>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</si>
  <si>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</si>
  <si>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</si>
  <si>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</si>
  <si>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</si>
  <si>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</si>
  <si>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</si>
  <si>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</si>
  <si>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</si>
  <si>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</si>
  <si>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</si>
  <si>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</si>
  <si>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</si>
  <si>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</si>
  <si>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</si>
  <si>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</si>
  <si>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</si>
  <si>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</si>
  <si>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</si>
  <si>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</si>
  <si>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</si>
  <si>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</si>
  <si>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</si>
  <si>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</si>
  <si>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</si>
  <si>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</si>
  <si>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</si>
  <si>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</si>
  <si>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</si>
  <si>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</si>
  <si>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</si>
  <si>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</si>
  <si>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</si>
  <si>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</si>
  <si>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</si>
  <si>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</si>
  <si>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</si>
  <si>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</si>
  <si>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</si>
  <si>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</si>
  <si>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</si>
  <si>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</si>
  <si>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</si>
  <si>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</si>
  <si>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</si>
  <si>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</si>
  <si>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</si>
  <si>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</si>
  <si>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</si>
  <si>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</si>
  <si>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</si>
  <si>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</si>
  <si>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</si>
  <si>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</si>
  <si>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</si>
  <si>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</si>
  <si>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</si>
  <si>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</si>
  <si>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</si>
  <si>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</si>
  <si>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</si>
  <si>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</si>
  <si>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</si>
  <si>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</si>
  <si>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</si>
  <si>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</si>
  <si>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</si>
  <si>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</si>
  <si>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</si>
  <si>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</si>
  <si>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</si>
  <si>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</si>
  <si>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</si>
  <si>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</si>
  <si>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</si>
  <si>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</si>
  <si>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</si>
  <si>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</si>
  <si>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</si>
  <si>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</si>
  <si>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</si>
  <si>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</si>
  <si>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</si>
  <si>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</si>
  <si>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</si>
  <si>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</si>
  <si>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</si>
  <si>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</si>
  <si>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</si>
  <si>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</si>
  <si>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</si>
  <si>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</si>
  <si>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</si>
  <si>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</si>
  <si>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</si>
  <si>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</si>
  <si>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</si>
  <si>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</si>
  <si>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</si>
  <si>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</si>
  <si>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</si>
  <si>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</si>
  <si>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</si>
  <si>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</si>
  <si>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</si>
  <si>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</si>
  <si>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</si>
  <si>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</si>
  <si>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</si>
  <si>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</si>
  <si>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</si>
  <si>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</si>
  <si>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</si>
  <si>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</si>
  <si>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</si>
  <si>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</si>
  <si>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</si>
  <si>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</si>
  <si>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</si>
  <si>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</si>
  <si>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</si>
  <si>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</si>
  <si>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</si>
  <si>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</si>
  <si>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</si>
  <si>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</si>
  <si>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</si>
  <si>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</si>
  <si>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</si>
  <si>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</si>
  <si>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</si>
  <si>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</si>
  <si>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</si>
  <si>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</si>
  <si>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</si>
  <si>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</si>
  <si>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</si>
  <si>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</si>
  <si>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</si>
  <si>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</si>
  <si>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</si>
  <si>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</si>
  <si>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</si>
  <si>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</si>
  <si>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</si>
  <si>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</si>
  <si>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</si>
  <si>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</si>
  <si>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</si>
  <si>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</si>
  <si>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</si>
  <si>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</si>
  <si>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</si>
  <si>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</si>
  <si>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</si>
  <si>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</si>
  <si>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</si>
  <si>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</si>
  <si>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</si>
  <si>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</si>
  <si>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</si>
  <si>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</si>
  <si>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</si>
  <si>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</si>
  <si>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</si>
  <si>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</si>
  <si>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</si>
  <si>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</si>
  <si>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</si>
  <si>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</si>
  <si>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</si>
  <si>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</si>
  <si>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</si>
  <si>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</si>
  <si>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</si>
  <si>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</si>
  <si>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</si>
  <si>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</si>
  <si>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</si>
  <si>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</si>
  <si>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</si>
  <si>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</si>
  <si>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</si>
  <si>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</si>
  <si>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</si>
  <si>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</si>
  <si>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</si>
  <si>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</si>
  <si>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</si>
  <si>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</si>
  <si>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</si>
  <si>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</si>
  <si>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</si>
  <si>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</si>
  <si>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</si>
  <si>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</si>
  <si>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</si>
  <si>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</si>
  <si>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</si>
  <si>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</si>
  <si>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</si>
  <si>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</si>
  <si>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</si>
  <si>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</si>
  <si>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</si>
  <si>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</si>
  <si>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</si>
  <si>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</si>
  <si>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</si>
  <si>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</si>
  <si>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</si>
  <si>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</si>
  <si>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</si>
  <si>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</si>
  <si>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</si>
  <si>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</si>
  <si>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</si>
  <si>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</si>
  <si>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</si>
  <si>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</si>
  <si>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</si>
  <si>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</si>
  <si>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</si>
  <si>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</si>
  <si>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</si>
  <si>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</si>
  <si>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</si>
  <si>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</si>
  <si>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</si>
  <si>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</si>
  <si>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</si>
  <si>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</si>
  <si>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</si>
  <si>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</si>
  <si>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</si>
  <si>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</si>
  <si>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</si>
  <si>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</si>
  <si>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</si>
  <si>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</si>
  <si>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</si>
  <si>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</si>
  <si>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</si>
  <si>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</si>
  <si>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</si>
  <si>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</si>
  <si>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</si>
  <si>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</si>
  <si>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</si>
  <si>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</si>
  <si>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</si>
  <si>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</si>
  <si>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</si>
  <si>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</si>
  <si>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</si>
  <si>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</si>
  <si>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</si>
  <si>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</si>
  <si>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</si>
  <si>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</si>
  <si>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</si>
  <si>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</si>
  <si>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</si>
  <si>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</si>
  <si>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</si>
  <si>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</si>
  <si>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</si>
  <si>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</si>
  <si>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</si>
  <si>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</si>
  <si>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</si>
  <si>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</si>
  <si>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</si>
  <si>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</si>
  <si>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</si>
  <si>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</si>
  <si>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</si>
  <si>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</si>
  <si>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</si>
  <si>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</si>
  <si>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</si>
  <si>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</si>
  <si>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</si>
  <si>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</si>
  <si>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</si>
  <si>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</si>
  <si>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</si>
  <si>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</si>
  <si>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</si>
  <si>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</si>
  <si>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</si>
  <si>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</si>
  <si>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</si>
  <si>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</si>
  <si>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</si>
  <si>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</si>
  <si>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</si>
  <si>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</si>
  <si>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</si>
  <si>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</si>
  <si>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</si>
  <si>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</si>
  <si>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</si>
  <si>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</si>
  <si>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</si>
  <si>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</si>
  <si>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</si>
  <si>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</si>
  <si>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</si>
  <si>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</si>
  <si>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</si>
  <si>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</si>
  <si>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</si>
  <si>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</si>
  <si>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</si>
  <si>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</si>
  <si>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</si>
  <si>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</si>
  <si>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</si>
  <si>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</si>
  <si>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</si>
  <si>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</si>
  <si>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</si>
  <si>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</si>
  <si>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</si>
  <si>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</si>
  <si>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</si>
  <si>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</si>
  <si>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</si>
  <si>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</si>
  <si>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</si>
  <si>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</si>
  <si>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</si>
  <si>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</si>
  <si>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</si>
  <si>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</si>
  <si>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</si>
  <si>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</si>
  <si>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</si>
  <si>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</si>
  <si>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</si>
  <si>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</si>
  <si>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</si>
  <si>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</si>
  <si>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</si>
  <si>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</si>
  <si>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</si>
  <si>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</si>
  <si>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</si>
  <si>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</si>
  <si>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</si>
  <si>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</si>
  <si>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</si>
  <si>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</si>
  <si>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</si>
  <si>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</si>
  <si>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</si>
  <si>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</si>
  <si>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</si>
  <si>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</si>
  <si>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</si>
  <si>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</si>
  <si>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</si>
  <si>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</si>
  <si>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</si>
  <si>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</si>
  <si>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</si>
  <si>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</si>
  <si>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</si>
  <si>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</si>
  <si>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</si>
  <si>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</si>
  <si>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</si>
  <si>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</si>
  <si>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</si>
  <si>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</si>
  <si>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</si>
  <si>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</si>
  <si>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</si>
  <si>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</si>
  <si>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</si>
  <si>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</si>
  <si>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</si>
  <si>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</si>
  <si>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</si>
  <si>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</si>
  <si>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</si>
  <si>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</si>
  <si>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</si>
  <si>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</si>
  <si>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</si>
  <si>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</si>
  <si>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</si>
  <si>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</si>
  <si>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</si>
  <si>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</si>
  <si>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</si>
  <si>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</si>
  <si>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</si>
  <si>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</si>
  <si>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</si>
  <si>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</si>
  <si>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</si>
  <si>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</si>
  <si>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</si>
  <si>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</si>
  <si>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</si>
  <si>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</si>
  <si>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</si>
  <si>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</si>
  <si>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</si>
  <si>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</si>
  <si>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</si>
  <si>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</si>
  <si>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</si>
  <si>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</si>
  <si>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</si>
  <si>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</si>
  <si>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</si>
  <si>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</si>
  <si>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</si>
  <si>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</si>
  <si>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</si>
  <si>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</si>
  <si>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</si>
  <si>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</si>
  <si>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</si>
  <si>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</si>
  <si>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</si>
  <si>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</si>
  <si>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</si>
  <si>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</si>
  <si>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</si>
  <si>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</si>
  <si>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</si>
  <si>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</si>
  <si>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</si>
  <si>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</si>
  <si>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</si>
  <si>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</si>
  <si>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</si>
  <si>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</si>
  <si>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</si>
  <si>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</si>
  <si>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</si>
  <si>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</si>
  <si>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</si>
  <si>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</si>
  <si>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</si>
  <si>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</si>
  <si>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</si>
  <si>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</si>
  <si>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</si>
  <si>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</si>
  <si>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</si>
  <si>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</si>
  <si>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</si>
  <si>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</si>
  <si>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</si>
  <si>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</si>
  <si>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</si>
  <si>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</si>
  <si>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</si>
  <si>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</si>
  <si>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</si>
  <si>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</si>
  <si>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</si>
  <si>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</si>
  <si>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</si>
  <si>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</si>
  <si>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</si>
  <si>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</si>
  <si>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</si>
  <si>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</si>
  <si>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</si>
  <si>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</si>
  <si>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</si>
  <si>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</si>
  <si>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</si>
  <si>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</si>
  <si>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</si>
  <si>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</si>
  <si>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</si>
  <si>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</si>
  <si>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</si>
  <si>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</si>
  <si>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</si>
  <si>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</si>
  <si>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</si>
  <si>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</si>
  <si>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</si>
  <si>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</si>
  <si>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</si>
  <si>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</si>
  <si>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</si>
  <si>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</si>
  <si>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</si>
  <si>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</si>
  <si>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</si>
  <si>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</si>
  <si>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</si>
  <si>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</si>
  <si>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</si>
  <si>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</si>
  <si>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</si>
  <si>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</si>
  <si>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</si>
  <si>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</si>
  <si>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</si>
  <si>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</si>
  <si>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</si>
  <si>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</si>
  <si>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</si>
  <si>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</si>
  <si>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</si>
  <si>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</si>
  <si>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</si>
  <si>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</si>
  <si>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</si>
  <si>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</si>
  <si>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</si>
  <si>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</si>
  <si>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</si>
  <si>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</si>
  <si>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</si>
  <si>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</si>
  <si>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</si>
  <si>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</si>
  <si>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</si>
  <si>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</si>
  <si>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</si>
  <si>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</si>
  <si>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</si>
  <si>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</si>
  <si>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</si>
  <si>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</si>
  <si>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</si>
  <si>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</si>
  <si>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</si>
  <si>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</si>
  <si>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</si>
  <si>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</si>
  <si>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</si>
  <si>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</si>
  <si>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</si>
  <si>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</si>
  <si>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</si>
  <si>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</si>
  <si>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</si>
  <si>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</si>
  <si>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</si>
  <si>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</si>
  <si>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</si>
  <si>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</si>
  <si>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</si>
  <si>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</si>
  <si>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</si>
  <si>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</si>
  <si>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</si>
  <si>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</si>
  <si>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</si>
  <si>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</si>
  <si>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</si>
  <si>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</si>
  <si>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</si>
  <si>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</si>
  <si>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</si>
  <si>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</si>
  <si>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</si>
  <si>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</si>
  <si>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</si>
  <si>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</si>
  <si>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</si>
  <si>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</si>
  <si>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</si>
  <si>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</si>
  <si>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</si>
  <si>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</si>
  <si>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</si>
  <si>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</si>
  <si>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</si>
  <si>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</si>
  <si>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</si>
  <si>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</si>
  <si>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</si>
  <si>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</si>
  <si>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</si>
  <si>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</si>
  <si>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</si>
  <si>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</si>
  <si>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</si>
  <si>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</si>
  <si>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</si>
  <si>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</si>
  <si>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</si>
  <si>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</si>
  <si>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</si>
  <si>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</si>
  <si>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</si>
  <si>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</si>
  <si>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</si>
  <si>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</si>
  <si>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</si>
  <si>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</si>
  <si>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</si>
  <si>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</si>
  <si>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</si>
  <si>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</si>
  <si>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</si>
  <si>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</si>
  <si>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</si>
  <si>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</si>
  <si>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</si>
  <si>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</si>
  <si>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</si>
  <si>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</si>
  <si>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</si>
  <si>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</si>
  <si>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</si>
  <si>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</si>
  <si>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</si>
  <si>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</si>
  <si>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</si>
  <si>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</si>
  <si>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</si>
  <si>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</si>
  <si>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</si>
  <si>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</si>
  <si>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</si>
  <si>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</si>
  <si>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</si>
  <si>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</si>
  <si>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</si>
  <si>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</si>
  <si>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</si>
  <si>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</si>
  <si>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</si>
  <si>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</si>
  <si>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</si>
  <si>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</si>
  <si>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</si>
  <si>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</si>
  <si>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</si>
  <si>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</si>
  <si>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</si>
  <si>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</si>
  <si>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</si>
  <si>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</si>
  <si>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</si>
  <si>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</si>
  <si>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</si>
  <si>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</si>
  <si>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</si>
  <si>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</si>
  <si>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</si>
  <si>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</si>
  <si>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</si>
  <si>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</si>
  <si>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</si>
  <si>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</si>
  <si>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</si>
  <si>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</si>
  <si>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</si>
  <si>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</si>
  <si>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</si>
  <si>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</si>
  <si>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</si>
  <si>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</si>
  <si>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</si>
  <si>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</si>
  <si>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</si>
  <si>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</si>
  <si>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</si>
  <si>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</si>
  <si>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</si>
  <si>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</si>
  <si>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</si>
  <si>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</si>
  <si>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</si>
  <si>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</si>
  <si>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</si>
  <si>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</si>
  <si>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</si>
  <si>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</si>
  <si>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</si>
  <si>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</si>
  <si>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</si>
  <si>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</si>
  <si>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</si>
  <si>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</si>
  <si>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</si>
  <si>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</si>
  <si>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</si>
  <si>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</si>
  <si>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</si>
  <si>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</si>
  <si>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</si>
  <si>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</si>
  <si>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</si>
  <si>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</si>
  <si>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</si>
  <si>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</si>
  <si>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</si>
  <si>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</si>
  <si>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</si>
  <si>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</si>
  <si>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</si>
  <si>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</si>
  <si>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</si>
  <si>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</si>
  <si>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</si>
  <si>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</si>
  <si>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</si>
  <si>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</si>
  <si>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</si>
  <si>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</si>
  <si>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</si>
  <si>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</si>
  <si>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</si>
  <si>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</si>
  <si>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</si>
  <si>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</si>
  <si>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</si>
  <si>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</si>
  <si>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</si>
  <si>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</si>
  <si>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</si>
  <si>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</si>
  <si>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</si>
  <si>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</si>
  <si>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</si>
  <si>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</si>
  <si>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</si>
  <si>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</si>
  <si>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</si>
  <si>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</si>
  <si>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</si>
  <si>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</si>
  <si>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</si>
  <si>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</si>
  <si>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</si>
  <si>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</si>
  <si>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</si>
  <si>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</si>
  <si>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</si>
  <si>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</si>
  <si>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</si>
  <si>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</si>
  <si>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</si>
  <si>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</si>
  <si>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</si>
  <si>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</si>
  <si>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</si>
  <si>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</si>
  <si>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</si>
  <si>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</si>
  <si>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</si>
  <si>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</si>
  <si>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</si>
  <si>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</si>
  <si>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</si>
  <si>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</si>
  <si>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</si>
  <si>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</si>
  <si>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</si>
  <si>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</si>
  <si>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</si>
  <si>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</si>
  <si>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</si>
  <si>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</si>
  <si>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</si>
  <si>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</si>
  <si>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</si>
  <si>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</si>
  <si>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</si>
  <si>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</si>
  <si>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</si>
  <si>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</si>
  <si>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</si>
  <si>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</si>
  <si>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</si>
  <si>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</si>
  <si>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</si>
  <si>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</si>
  <si>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</si>
  <si>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</si>
  <si>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</si>
  <si>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</si>
  <si>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</si>
  <si>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</si>
  <si>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</si>
  <si>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</si>
  <si>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</si>
  <si>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</si>
  <si>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</si>
  <si>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</si>
  <si>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</si>
  <si>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</si>
  <si>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</si>
  <si>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</si>
  <si>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</si>
  <si>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</si>
  <si>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</si>
  <si>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</si>
  <si>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</si>
  <si>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</si>
  <si>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</si>
  <si>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</si>
  <si>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</si>
  <si>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</si>
  <si>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</si>
  <si>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</si>
  <si>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</si>
  <si>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</si>
  <si>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</si>
  <si>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</si>
  <si>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</si>
  <si>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</si>
  <si>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</si>
  <si>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</si>
  <si>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</si>
  <si>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</si>
  <si>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</si>
  <si>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</si>
  <si>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</si>
  <si>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</si>
  <si>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</si>
  <si>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</si>
  <si>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</si>
  <si>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</si>
  <si>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</si>
  <si>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</si>
  <si>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</si>
  <si>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</si>
  <si>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</si>
  <si>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</si>
  <si>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</si>
  <si>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</si>
  <si>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</si>
  <si>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</si>
  <si>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</si>
  <si>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</si>
  <si>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</si>
  <si>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</si>
  <si>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</si>
  <si>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</si>
  <si>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</si>
  <si>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</si>
  <si>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</si>
  <si>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</si>
  <si>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</si>
  <si>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</si>
  <si>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</si>
  <si>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</si>
  <si>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</si>
  <si>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</si>
  <si>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</si>
  <si>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</si>
  <si>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</si>
  <si>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</si>
  <si>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</si>
  <si>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</si>
  <si>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</si>
  <si>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</si>
  <si>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</si>
  <si>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</si>
  <si>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</si>
  <si>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</si>
  <si>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</si>
  <si>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</si>
  <si>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</si>
  <si>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</si>
  <si>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</si>
  <si>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</si>
  <si>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</si>
  <si>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</si>
  <si>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</si>
  <si>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</si>
  <si>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</si>
  <si>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</si>
  <si>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</si>
  <si>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</si>
  <si>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</si>
  <si>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</si>
  <si>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</si>
  <si>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</si>
  <si>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</si>
  <si>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</si>
  <si>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</si>
  <si>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</si>
  <si>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</si>
  <si>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</si>
  <si>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</si>
  <si>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</si>
  <si>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</si>
  <si>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</si>
  <si>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</si>
  <si>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</si>
  <si>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</si>
  <si>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</si>
  <si>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</si>
  <si>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</si>
  <si>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</si>
  <si>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</si>
  <si>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</si>
  <si>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</si>
  <si>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</si>
  <si>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</si>
  <si>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</si>
  <si>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</si>
  <si>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</si>
  <si>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</si>
  <si>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</si>
  <si>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</si>
  <si>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</si>
  <si>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</si>
  <si>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</si>
  <si>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</si>
  <si>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</si>
  <si>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</si>
  <si>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</si>
  <si>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</si>
  <si>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</si>
  <si>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</si>
  <si>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</si>
  <si>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</si>
  <si>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</si>
  <si>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</si>
  <si>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</si>
  <si>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</si>
  <si>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</si>
  <si>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</si>
  <si>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</si>
  <si>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</si>
  <si>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</si>
  <si>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</si>
  <si>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</si>
  <si>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</si>
  <si>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</si>
  <si>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</si>
  <si>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</si>
  <si>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</si>
  <si>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</si>
  <si>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</si>
  <si>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</si>
  <si>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</si>
  <si>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</si>
  <si>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</si>
  <si>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</si>
  <si>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</si>
  <si>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</si>
  <si>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</si>
  <si>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</si>
  <si>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</si>
  <si>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</si>
  <si>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</si>
  <si>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</si>
  <si>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</si>
  <si>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</si>
  <si>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</si>
  <si>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</si>
  <si>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</si>
  <si>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</si>
  <si>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</si>
  <si>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</si>
  <si>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</si>
  <si>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</si>
  <si>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</si>
  <si>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</si>
  <si>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</si>
  <si>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</si>
  <si>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</si>
  <si>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</si>
  <si>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</si>
  <si>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</si>
  <si>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</si>
  <si>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</si>
  <si>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</si>
  <si>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</si>
  <si>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</si>
  <si>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</si>
  <si>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</si>
  <si>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</si>
  <si>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</si>
  <si>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</si>
  <si>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</si>
  <si>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</si>
  <si>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</si>
  <si>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</si>
  <si>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</si>
  <si>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</si>
  <si>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</si>
  <si>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</si>
  <si>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</si>
  <si>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</si>
  <si>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</si>
  <si>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</si>
  <si>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</si>
  <si>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</si>
  <si>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</si>
  <si>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</si>
  <si>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</si>
  <si>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</si>
  <si>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</si>
  <si>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</si>
  <si>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</si>
  <si>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</si>
  <si>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</si>
  <si>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</si>
  <si>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</si>
  <si>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</si>
  <si>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</si>
  <si>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</si>
  <si>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</si>
  <si>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</si>
  <si>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</si>
  <si>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</si>
  <si>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</si>
  <si>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</si>
  <si>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</si>
  <si>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</si>
  <si>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</si>
  <si>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</si>
  <si>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</si>
  <si>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</si>
  <si>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</si>
  <si>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</si>
  <si>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</si>
  <si>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</si>
  <si>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</si>
  <si>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</si>
  <si>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</si>
  <si>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</si>
  <si>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</si>
  <si>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</si>
  <si>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</si>
  <si>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</si>
  <si>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</si>
  <si>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</si>
  <si>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</si>
  <si>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</si>
  <si>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</si>
  <si>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</si>
  <si>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</si>
  <si>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</si>
  <si>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</si>
  <si>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</si>
  <si>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</si>
  <si>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</si>
  <si>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</si>
  <si>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</si>
  <si>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</si>
  <si>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</si>
  <si>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</si>
  <si>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</si>
  <si>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</si>
  <si>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</si>
  <si>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</si>
  <si>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</si>
  <si>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</si>
  <si>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</si>
  <si>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</si>
  <si>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</si>
  <si>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</si>
  <si>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</si>
  <si>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</si>
  <si>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</si>
  <si>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</si>
  <si>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</si>
  <si>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</si>
  <si>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</si>
  <si>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</si>
  <si>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</si>
  <si>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</si>
  <si>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</si>
  <si>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</si>
  <si>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</si>
  <si>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</si>
  <si>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</si>
  <si>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</si>
  <si>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</si>
  <si>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</si>
  <si>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</si>
  <si>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</si>
  <si>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</si>
  <si>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</si>
  <si>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</si>
  <si>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</si>
  <si>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</si>
  <si>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</si>
  <si>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</si>
  <si>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</si>
  <si>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</si>
  <si>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</si>
  <si>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</si>
  <si>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</si>
  <si>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</si>
  <si>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</si>
  <si>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</si>
  <si>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</si>
  <si>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</si>
  <si>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</si>
  <si>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</si>
  <si>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</si>
  <si>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</si>
  <si>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</si>
  <si>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</si>
  <si>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</si>
  <si>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</si>
  <si>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</si>
  <si>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</si>
  <si>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</si>
  <si>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</si>
  <si>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</si>
  <si>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</si>
  <si>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</si>
  <si>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</si>
  <si>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</si>
  <si>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</si>
  <si>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</si>
  <si>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</si>
  <si>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</si>
  <si>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</si>
  <si>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</si>
  <si>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</si>
  <si>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</si>
  <si>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</si>
  <si>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</si>
  <si>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</si>
  <si>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</si>
  <si>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</si>
  <si>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</si>
  <si>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</si>
  <si>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</si>
  <si>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</si>
  <si>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</si>
  <si>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</si>
  <si>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</si>
  <si>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</si>
  <si>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</si>
  <si>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</si>
  <si>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</si>
  <si>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</si>
  <si>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</si>
  <si>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</si>
  <si>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</si>
  <si>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</si>
  <si>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</si>
  <si>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</si>
  <si>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</si>
  <si>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</si>
  <si>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</si>
  <si>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</si>
  <si>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</si>
  <si>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</si>
  <si>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</si>
  <si>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</si>
  <si>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</si>
  <si>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</si>
  <si>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</si>
  <si>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</si>
  <si>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</si>
  <si>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</si>
  <si>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</si>
  <si>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</si>
  <si>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</si>
  <si>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</si>
  <si>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</si>
  <si>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</si>
  <si>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</si>
  <si>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</si>
  <si>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</si>
  <si>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</si>
  <si>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</si>
  <si>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</si>
  <si>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</si>
  <si>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</si>
  <si>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</si>
  <si>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</si>
  <si>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</si>
  <si>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</si>
  <si>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</si>
  <si>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</si>
  <si>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</si>
  <si>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</si>
  <si>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</si>
  <si>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</si>
  <si>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</si>
  <si>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</si>
  <si>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</si>
  <si>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</si>
  <si>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</si>
  <si>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</si>
  <si>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</si>
  <si>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</si>
  <si>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</si>
  <si>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</si>
  <si>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</si>
  <si>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</si>
  <si>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</si>
  <si>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</si>
  <si>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</si>
  <si>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</si>
  <si>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</si>
  <si>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</si>
  <si>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</si>
  <si>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</si>
  <si>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</si>
  <si>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</si>
  <si>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</si>
  <si>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</si>
  <si>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</si>
  <si>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</si>
  <si>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</si>
  <si>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</si>
  <si>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</si>
  <si>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</si>
  <si>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</si>
  <si>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</si>
  <si>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</si>
  <si>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</si>
  <si>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</si>
  <si>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</si>
  <si>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</si>
  <si>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</si>
  <si>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</si>
  <si>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</si>
  <si>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</si>
  <si>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</si>
  <si>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</si>
  <si>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</si>
  <si>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</si>
  <si>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</si>
  <si>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</si>
  <si>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</si>
  <si>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</si>
  <si>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</si>
  <si>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</si>
  <si>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</si>
  <si>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</si>
  <si>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</si>
  <si>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</si>
  <si>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</si>
  <si>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</si>
  <si>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</si>
  <si>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</si>
  <si>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</si>
  <si>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</si>
  <si>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</si>
  <si>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</si>
  <si>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</si>
  <si>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</si>
  <si>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</si>
  <si>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</si>
  <si>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</si>
  <si>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</si>
  <si>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</si>
  <si>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</si>
  <si>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</si>
  <si>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</si>
  <si>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</si>
  <si>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</si>
  <si>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</si>
  <si>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</si>
  <si>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</si>
  <si>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</si>
  <si>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</si>
  <si>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</si>
  <si>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</si>
  <si>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</si>
  <si>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</si>
  <si>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</si>
  <si>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</si>
  <si>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</si>
  <si>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</si>
  <si>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</si>
  <si>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</si>
  <si>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</si>
  <si>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</si>
  <si>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</si>
  <si>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</si>
  <si>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</si>
  <si>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</si>
  <si>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</si>
  <si>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</si>
  <si>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</si>
  <si>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</si>
  <si>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</si>
  <si>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</si>
  <si>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</si>
  <si>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</si>
  <si>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</si>
  <si>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</si>
  <si>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</si>
  <si>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</si>
  <si>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</si>
  <si>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</si>
  <si>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</si>
  <si>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</si>
  <si>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</si>
  <si>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</si>
  <si>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</si>
  <si>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</si>
  <si>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</si>
  <si>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</si>
  <si>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</si>
  <si>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</si>
  <si>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</si>
  <si>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</si>
  <si>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</si>
  <si>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</si>
  <si>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</si>
  <si>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</si>
  <si>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</si>
  <si>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</si>
  <si>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</si>
  <si>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</si>
  <si>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</si>
  <si>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</si>
  <si>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</si>
  <si>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</si>
  <si>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</si>
  <si>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</si>
  <si>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</si>
  <si>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</si>
  <si>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</si>
  <si>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</si>
  <si>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</si>
  <si>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</si>
  <si>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</si>
  <si>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</si>
  <si>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</si>
  <si>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</si>
  <si>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</si>
  <si>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</si>
  <si>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</si>
  <si>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</si>
  <si>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</si>
  <si>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</si>
  <si>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</si>
  <si>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</si>
  <si>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</si>
  <si>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</si>
  <si>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</si>
  <si>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</si>
  <si>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</si>
  <si>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</si>
  <si>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</si>
  <si>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</si>
  <si>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</si>
  <si>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</si>
  <si>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</si>
  <si>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</si>
  <si>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</si>
  <si>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</si>
  <si>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</si>
  <si>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</si>
  <si>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</si>
  <si>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</si>
  <si>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</si>
  <si>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</si>
  <si>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</si>
  <si>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</si>
  <si>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</si>
  <si>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</si>
  <si>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</si>
  <si>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</si>
  <si>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</si>
  <si>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</si>
  <si>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</si>
  <si>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</si>
  <si>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</si>
  <si>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</si>
  <si>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</si>
  <si>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</si>
  <si>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</si>
  <si>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</si>
  <si>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</si>
  <si>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</si>
  <si>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</si>
  <si>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</si>
  <si>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</si>
  <si>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</si>
  <si>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</si>
  <si>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</si>
  <si>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</si>
  <si>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</si>
  <si>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</si>
  <si>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</si>
  <si>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</si>
  <si>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</si>
  <si>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</si>
  <si>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</si>
  <si>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</si>
  <si>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</si>
  <si>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</si>
  <si>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</si>
  <si>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</si>
  <si>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</si>
  <si>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</si>
  <si>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</si>
  <si>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</si>
  <si>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</si>
  <si>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</si>
  <si>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</si>
  <si>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</si>
  <si>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</si>
  <si>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</si>
  <si>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</si>
  <si>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</si>
  <si>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</si>
  <si>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</si>
  <si>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</si>
  <si>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</si>
  <si>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</si>
  <si>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</si>
  <si>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</si>
  <si>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</si>
  <si>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</si>
  <si>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</si>
  <si>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</si>
  <si>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</si>
  <si>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</si>
  <si>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</si>
  <si>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</si>
  <si>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</si>
  <si>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</si>
  <si>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</si>
  <si>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</si>
  <si>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</si>
  <si>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</si>
  <si>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</si>
  <si>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</si>
  <si>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</si>
  <si>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</si>
  <si>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</si>
  <si>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</si>
  <si>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</si>
  <si>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</si>
  <si>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</si>
  <si>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</si>
  <si>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</si>
  <si>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</si>
  <si>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</si>
  <si>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</si>
  <si>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</si>
  <si>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</si>
  <si>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</si>
  <si>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</si>
  <si>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</si>
  <si>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</si>
  <si>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</si>
  <si>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</si>
  <si>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</si>
  <si>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</si>
  <si>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</si>
  <si>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</si>
  <si>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</si>
  <si>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</si>
  <si>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</si>
  <si>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</si>
  <si>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</si>
  <si>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</si>
  <si>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</si>
  <si>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</si>
  <si>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</si>
  <si>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</si>
  <si>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</si>
  <si>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</si>
  <si>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</si>
  <si>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</si>
  <si>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</si>
  <si>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</si>
  <si>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</si>
  <si>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</si>
  <si>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</si>
  <si>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</si>
  <si>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</si>
  <si>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</si>
  <si>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</si>
  <si>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</si>
  <si>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</si>
  <si>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</si>
  <si>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</si>
  <si>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</si>
  <si>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</si>
  <si>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</si>
  <si>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</si>
  <si>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</si>
  <si>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</si>
  <si>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</si>
  <si>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</si>
  <si>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</si>
  <si>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</si>
  <si>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</si>
  <si>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</si>
  <si>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</si>
  <si>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</si>
  <si>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</si>
  <si>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</si>
  <si>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</si>
  <si>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</si>
  <si>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</si>
  <si>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</si>
  <si>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</si>
  <si>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</si>
  <si>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</si>
  <si>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</si>
  <si>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</si>
  <si>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</si>
  <si>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</si>
  <si>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</si>
  <si>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</si>
  <si>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</si>
  <si>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</si>
  <si>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</si>
  <si>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</si>
  <si>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</si>
  <si>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</si>
  <si>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</si>
  <si>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</si>
  <si>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</si>
  <si>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</si>
  <si>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</si>
  <si>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</si>
  <si>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</si>
  <si>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</si>
  <si>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</si>
  <si>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</si>
  <si>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</si>
  <si>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</si>
  <si>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</si>
  <si>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</si>
  <si>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</si>
  <si>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</si>
  <si>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</si>
  <si>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</si>
  <si>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</si>
  <si>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</si>
  <si>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</si>
  <si>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</si>
  <si>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</si>
  <si>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</si>
  <si>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</si>
  <si>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</si>
  <si>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</si>
  <si>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</si>
  <si>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</si>
  <si>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</si>
  <si>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</si>
  <si>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</si>
  <si>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</si>
  <si>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</si>
  <si>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</si>
  <si>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</si>
  <si>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</si>
  <si>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</si>
  <si>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</si>
  <si>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</si>
  <si>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</si>
  <si>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</si>
  <si>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</si>
  <si>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</si>
  <si>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</si>
  <si>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</si>
  <si>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</si>
  <si>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</si>
  <si>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</si>
  <si>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</si>
  <si>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</si>
  <si>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</si>
  <si>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</si>
  <si>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</si>
  <si>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</si>
  <si>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</si>
  <si>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</si>
  <si>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</si>
  <si>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</si>
  <si>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</si>
  <si>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</si>
  <si>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</si>
  <si>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</si>
  <si>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</si>
  <si>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</si>
  <si>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</si>
  <si>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</si>
  <si>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</si>
  <si>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</si>
  <si>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</si>
  <si>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</si>
  <si>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</si>
  <si>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</si>
  <si>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</si>
  <si>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</si>
  <si>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</si>
  <si>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</si>
  <si>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</si>
  <si>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</si>
  <si>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</si>
  <si>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</si>
  <si>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</si>
  <si>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</si>
  <si>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</si>
  <si>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</si>
  <si>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</si>
  <si>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</si>
  <si>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</si>
  <si>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</si>
  <si>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</si>
  <si>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</si>
  <si>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</si>
  <si>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</si>
  <si>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</si>
  <si>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</si>
  <si>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</si>
  <si>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</si>
  <si>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</si>
  <si>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</si>
  <si>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</si>
  <si>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</si>
  <si>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</si>
  <si>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</si>
  <si>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</si>
  <si>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</si>
  <si>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</si>
  <si>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</si>
  <si>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</si>
  <si>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</si>
  <si>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</si>
  <si>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</si>
  <si>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</si>
  <si>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</si>
  <si>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</si>
  <si>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</si>
  <si>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</si>
  <si>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</si>
  <si>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</si>
  <si>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</si>
  <si>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</si>
  <si>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</si>
  <si>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</si>
  <si>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</si>
  <si>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</si>
  <si>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</si>
  <si>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</si>
  <si>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</si>
  <si>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</si>
  <si>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</si>
  <si>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</si>
  <si>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</si>
  <si>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</si>
  <si>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</si>
  <si>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</si>
  <si>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</si>
  <si>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</si>
  <si>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</si>
  <si>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</si>
  <si>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</si>
  <si>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</si>
  <si>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</si>
  <si>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</si>
  <si>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</si>
  <si>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</si>
  <si>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</si>
  <si>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</si>
  <si>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</si>
  <si>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</si>
  <si>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</si>
  <si>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</si>
  <si>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</si>
  <si>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</si>
  <si>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</si>
  <si>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</si>
  <si>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</si>
  <si>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</si>
  <si>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</si>
  <si>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</si>
  <si>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</si>
  <si>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</si>
  <si>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</si>
  <si>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</si>
  <si>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</si>
  <si>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</si>
  <si>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</si>
  <si>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</si>
  <si>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</si>
  <si>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</si>
  <si>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</si>
  <si>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</si>
  <si>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</si>
  <si>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</si>
  <si>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</si>
  <si>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</si>
  <si>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</si>
  <si>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</si>
  <si>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</si>
  <si>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</si>
  <si>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</si>
  <si>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</si>
  <si>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</si>
  <si>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</si>
  <si>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</si>
  <si>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</si>
  <si>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</si>
  <si>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</si>
  <si>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</si>
  <si>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</si>
  <si>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</si>
  <si>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</si>
  <si>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</si>
  <si>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</si>
  <si>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</si>
  <si>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</si>
  <si>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</si>
  <si>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</si>
  <si>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</si>
  <si>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</si>
  <si>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</si>
  <si>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</si>
  <si>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</si>
  <si>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</si>
  <si>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</si>
  <si>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</si>
  <si>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</si>
  <si>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</si>
  <si>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</si>
  <si>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</si>
  <si>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</si>
  <si>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</si>
  <si>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</si>
  <si>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</si>
  <si>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</si>
  <si>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</si>
  <si>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</si>
  <si>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</si>
  <si>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</si>
  <si>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</si>
  <si>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</si>
  <si>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</si>
  <si>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</si>
  <si>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</si>
  <si>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</si>
  <si>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</si>
  <si>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</si>
  <si>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</si>
  <si>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</si>
  <si>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</si>
  <si>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</si>
  <si>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</si>
  <si>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</si>
  <si>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</si>
  <si>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</si>
  <si>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</si>
  <si>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</si>
  <si>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</si>
  <si>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</si>
  <si>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</si>
  <si>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</si>
  <si>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</si>
  <si>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</si>
  <si>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</si>
  <si>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</si>
  <si>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</si>
  <si>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</si>
  <si>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</si>
  <si>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</si>
  <si>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</si>
  <si>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</si>
  <si>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</si>
  <si>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</si>
  <si>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</si>
  <si>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</si>
  <si>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</si>
  <si>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</si>
  <si>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</si>
  <si>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</si>
  <si>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</si>
  <si>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</si>
  <si>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</si>
  <si>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</si>
  <si>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</si>
  <si>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</si>
  <si>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</si>
  <si>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</si>
  <si>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</si>
  <si>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</si>
  <si>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</si>
  <si>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</si>
  <si>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</si>
  <si>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</si>
  <si>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</si>
  <si>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</si>
  <si>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</si>
  <si>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</si>
  <si>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</si>
  <si>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</si>
  <si>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</si>
  <si>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</si>
  <si>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</si>
  <si>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</si>
  <si>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</si>
  <si>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</si>
  <si>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</si>
  <si>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</si>
  <si>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</si>
  <si>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</si>
  <si>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</si>
  <si>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</si>
  <si>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</si>
  <si>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</si>
  <si>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</si>
  <si>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</si>
  <si>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</si>
  <si>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</si>
  <si>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</si>
  <si>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</si>
  <si>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</si>
  <si>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</si>
  <si>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</si>
  <si>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</si>
  <si>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</si>
  <si>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</si>
  <si>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</si>
  <si>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</si>
  <si>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</si>
  <si>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</si>
  <si>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</si>
  <si>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</si>
  <si>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</si>
  <si>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</si>
  <si>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</si>
  <si>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</si>
  <si>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</si>
  <si>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</si>
  <si>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</si>
  <si>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</si>
  <si>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</si>
  <si>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</si>
  <si>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</si>
  <si>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</si>
  <si>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</si>
  <si>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</si>
  <si>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</si>
  <si>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</si>
  <si>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</si>
  <si>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</si>
  <si>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</si>
  <si>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</si>
  <si>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</si>
  <si>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</si>
  <si>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</si>
  <si>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</si>
  <si>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</si>
  <si>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</si>
  <si>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</si>
  <si>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</si>
  <si>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</si>
  <si>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</si>
  <si>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</si>
  <si>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</si>
  <si>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</si>
  <si>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</si>
  <si>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</si>
  <si>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</si>
  <si>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</si>
  <si>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</si>
  <si>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</si>
  <si>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</si>
  <si>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</si>
  <si>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</si>
  <si>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</si>
  <si>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</si>
  <si>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</si>
  <si>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</si>
  <si>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</si>
  <si>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</si>
  <si>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</si>
  <si>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</si>
  <si>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</si>
  <si>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</si>
  <si>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</si>
  <si>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</si>
  <si>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</si>
  <si>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</si>
  <si>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</si>
  <si>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</si>
  <si>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</si>
  <si>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</si>
  <si>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</si>
  <si>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</si>
  <si>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</si>
  <si>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</si>
  <si>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</si>
  <si>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</si>
  <si>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</si>
  <si>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</si>
  <si>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</si>
  <si>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</si>
  <si>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</si>
  <si>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</si>
  <si>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</si>
  <si>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</si>
  <si>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</si>
  <si>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</si>
  <si>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</si>
  <si>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</si>
  <si>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</si>
  <si>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</si>
  <si>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</si>
  <si>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</si>
  <si>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</si>
  <si>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</si>
  <si>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</si>
  <si>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</si>
  <si>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</si>
  <si>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</si>
  <si>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</si>
  <si>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</si>
  <si>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</si>
  <si>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</si>
  <si>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</si>
  <si>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</si>
  <si>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</si>
  <si>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</si>
  <si>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</si>
  <si>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</si>
  <si>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</si>
  <si>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</si>
  <si>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</si>
  <si>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</si>
  <si>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</si>
  <si>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</si>
  <si>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</si>
  <si>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</si>
  <si>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</si>
  <si>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</si>
  <si>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</si>
  <si>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</si>
  <si>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</si>
  <si>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</si>
  <si>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</si>
  <si>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</si>
  <si>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</si>
  <si>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</si>
  <si>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</si>
  <si>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</si>
  <si>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</si>
  <si>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</si>
  <si>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</si>
  <si>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</si>
  <si>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</si>
  <si>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</si>
  <si>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</si>
  <si>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</si>
  <si>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</si>
  <si>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</si>
  <si>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</si>
  <si>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</si>
  <si>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</si>
  <si>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</si>
  <si>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</si>
  <si>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</si>
  <si>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</si>
  <si>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</si>
  <si>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</si>
  <si>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</si>
  <si>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</si>
  <si>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</si>
  <si>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</si>
  <si>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</si>
  <si>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</si>
  <si>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</si>
  <si>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</si>
  <si>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</si>
  <si>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</si>
  <si>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</si>
  <si>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</si>
  <si>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</si>
  <si>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</si>
  <si>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</si>
  <si>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</si>
  <si>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</si>
  <si>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</si>
  <si>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</si>
  <si>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</si>
  <si>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</si>
  <si>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</si>
  <si>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</si>
  <si>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</si>
  <si>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</si>
  <si>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</si>
  <si>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</si>
  <si>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</si>
  <si>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</si>
  <si>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</si>
  <si>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</si>
  <si>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</si>
  <si>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</si>
  <si>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</si>
  <si>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</si>
  <si>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</si>
  <si>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</si>
  <si>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</si>
  <si>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</si>
  <si>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</si>
  <si>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</si>
  <si>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</si>
  <si>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</si>
  <si>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</si>
  <si>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</si>
  <si>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</si>
  <si>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</si>
  <si>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</si>
  <si>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</si>
  <si>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</si>
  <si>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</si>
  <si>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</si>
  <si>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</si>
  <si>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</si>
  <si>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</si>
  <si>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</si>
  <si>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</si>
  <si>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</si>
  <si>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</si>
  <si>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</si>
  <si>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</si>
  <si>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</si>
  <si>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</si>
  <si>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</si>
  <si>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</si>
  <si>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</si>
  <si>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</si>
  <si>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</si>
  <si>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</si>
  <si>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</si>
  <si>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</si>
  <si>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</si>
  <si>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</si>
  <si>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</si>
  <si>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</si>
  <si>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</si>
  <si>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</si>
  <si>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</si>
  <si>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</si>
  <si>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</si>
  <si>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</si>
  <si>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</si>
  <si>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</si>
  <si>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</si>
  <si>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</si>
  <si>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</si>
  <si>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</si>
  <si>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</si>
  <si>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</si>
  <si>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</si>
  <si>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</si>
  <si>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</si>
  <si>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</si>
  <si>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</si>
  <si>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</si>
  <si>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</si>
  <si>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</si>
  <si>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</si>
  <si>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</si>
  <si>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</si>
  <si>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</si>
  <si>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</si>
  <si>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</si>
  <si>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</si>
  <si>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</si>
  <si>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</si>
  <si>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</si>
  <si>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</si>
  <si>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</si>
  <si>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</si>
  <si>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</si>
  <si>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</si>
  <si>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</si>
  <si>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</si>
  <si>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</si>
  <si>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</si>
  <si>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</si>
  <si>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</si>
  <si>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</si>
  <si>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</si>
  <si>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</si>
  <si>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</si>
  <si>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</si>
  <si>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</si>
  <si>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</si>
  <si>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</si>
  <si>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</si>
  <si>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</si>
  <si>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</si>
  <si>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</si>
  <si>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</si>
  <si>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</si>
  <si>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</si>
  <si>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</si>
  <si>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</si>
  <si>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</si>
  <si>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</si>
  <si>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</si>
  <si>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</si>
  <si>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</si>
  <si>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</si>
  <si>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</si>
  <si>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</si>
  <si>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</si>
  <si>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</si>
  <si>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</si>
  <si>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</si>
  <si>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</si>
  <si>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</si>
  <si>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</si>
  <si>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</si>
  <si>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</si>
  <si>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</si>
  <si>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</si>
  <si>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</si>
  <si>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</si>
  <si>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</si>
  <si>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</si>
  <si>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</si>
  <si>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</si>
  <si>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</si>
  <si>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</si>
  <si>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</si>
  <si>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</si>
  <si>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</si>
  <si>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</si>
  <si>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</si>
  <si>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</si>
  <si>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</si>
  <si>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</si>
  <si>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</si>
  <si>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</si>
  <si>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</si>
  <si>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</si>
  <si>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</si>
  <si>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</si>
  <si>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</si>
  <si>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</si>
  <si>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</si>
  <si>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</si>
  <si>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</si>
  <si>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</si>
  <si>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</si>
  <si>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</si>
  <si>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</si>
  <si>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</si>
  <si>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</si>
  <si>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</si>
  <si>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</si>
  <si>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</si>
  <si>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</si>
  <si>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</si>
  <si>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</si>
  <si>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</si>
  <si>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</si>
  <si>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</si>
  <si>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</si>
  <si>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</si>
  <si>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</si>
  <si>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</si>
  <si>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</si>
  <si>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</si>
  <si>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</si>
  <si>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</si>
  <si>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</si>
  <si>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</si>
  <si>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</si>
  <si>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</si>
  <si>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</si>
  <si>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</si>
  <si>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</si>
  <si>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</si>
  <si>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</si>
  <si>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</si>
  <si>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</si>
  <si>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</si>
  <si>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</si>
  <si>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</si>
  <si>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</si>
  <si>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</si>
  <si>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</si>
  <si>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</si>
  <si>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</si>
  <si>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</si>
  <si>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</si>
  <si>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</si>
  <si>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</si>
  <si>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</si>
  <si>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</si>
  <si>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</si>
  <si>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</si>
  <si>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</si>
  <si>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</si>
  <si>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</si>
  <si>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</si>
  <si>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</si>
  <si>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</si>
  <si>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</si>
  <si>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</si>
  <si>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</si>
  <si>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</si>
  <si>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</si>
  <si>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</si>
  <si>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</si>
  <si>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</si>
  <si>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</si>
  <si>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</si>
  <si>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</si>
  <si>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</si>
  <si>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</si>
  <si>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</si>
  <si>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</si>
  <si>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</si>
  <si>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</si>
  <si>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</si>
  <si>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</si>
  <si>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</si>
  <si>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</si>
  <si>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</si>
  <si>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</si>
  <si>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</si>
  <si>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</si>
  <si>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</si>
  <si>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</si>
  <si>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</si>
  <si>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</si>
  <si>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</si>
  <si>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</si>
  <si>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</si>
  <si>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</si>
  <si>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</si>
  <si>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</si>
  <si>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</si>
  <si>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</si>
  <si>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</si>
  <si>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</si>
  <si>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</si>
  <si>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</si>
  <si>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</si>
  <si>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</si>
  <si>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</si>
  <si>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</si>
  <si>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</si>
  <si>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</si>
  <si>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</si>
  <si>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</si>
  <si>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</si>
  <si>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</si>
  <si>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</si>
  <si>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</si>
  <si>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</si>
  <si>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</si>
  <si>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</si>
  <si>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</si>
  <si>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</si>
  <si>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</si>
  <si>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</si>
  <si>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</si>
  <si>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</si>
  <si>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</si>
  <si>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</si>
  <si>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</si>
  <si>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</si>
  <si>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</si>
  <si>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</si>
  <si>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</si>
  <si>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</si>
  <si>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</si>
  <si>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</si>
  <si>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</si>
  <si>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</si>
  <si>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</si>
  <si>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</si>
  <si>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</si>
  <si>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</si>
  <si>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</si>
  <si>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</si>
  <si>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</si>
  <si>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</si>
  <si>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</si>
  <si>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</si>
  <si>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</si>
  <si>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</si>
  <si>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</si>
  <si>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</si>
  <si>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</si>
  <si>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</si>
  <si>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</si>
  <si>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</si>
  <si>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</si>
  <si>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</si>
  <si>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</si>
  <si>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</si>
  <si>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</si>
  <si>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</si>
  <si>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</si>
  <si>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</si>
  <si>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</si>
  <si>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</si>
  <si>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</si>
  <si>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</si>
  <si>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</si>
  <si>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</si>
  <si>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</si>
  <si>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</si>
  <si>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</si>
  <si>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</si>
  <si>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</si>
  <si>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</si>
  <si>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</si>
  <si>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</si>
  <si>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</si>
  <si>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</si>
  <si>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</si>
  <si>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</si>
  <si>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</si>
  <si>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</si>
  <si>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</si>
  <si>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</si>
  <si>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</si>
  <si>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</si>
  <si>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</si>
  <si>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</si>
  <si>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</si>
  <si>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</si>
  <si>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</si>
  <si>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</si>
  <si>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</si>
  <si>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</si>
  <si>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</si>
  <si>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</si>
  <si>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</si>
  <si>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</si>
  <si>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</si>
  <si>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</si>
  <si>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</si>
  <si>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</si>
  <si>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</si>
  <si>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</si>
  <si>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</si>
  <si>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</si>
  <si>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</si>
  <si>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</si>
  <si>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</si>
  <si>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</si>
  <si>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</si>
  <si>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</si>
  <si>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</si>
  <si>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</si>
  <si>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</si>
  <si>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</si>
  <si>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</si>
  <si>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</si>
  <si>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</si>
  <si>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</si>
  <si>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</si>
  <si>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</si>
  <si>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</si>
  <si>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</si>
  <si>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</si>
  <si>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</si>
  <si>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</si>
  <si>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</si>
  <si>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</si>
  <si>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</si>
  <si>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</si>
  <si>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</si>
  <si>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</si>
  <si>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</si>
  <si>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</si>
  <si>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</si>
  <si>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</si>
  <si>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</si>
  <si>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</si>
  <si>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</si>
  <si>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</si>
  <si>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</si>
  <si>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</si>
  <si>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</si>
  <si>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</si>
  <si>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</si>
  <si>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</si>
  <si>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</si>
  <si>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</si>
  <si>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</si>
  <si>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</si>
  <si>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</si>
  <si>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</si>
  <si>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</si>
  <si>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</si>
  <si>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</si>
  <si>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</si>
  <si>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</si>
  <si>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</si>
  <si>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</si>
  <si>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</si>
  <si>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</si>
  <si>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</si>
  <si>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</si>
  <si>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</si>
  <si>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</si>
  <si>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</si>
  <si>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</si>
  <si>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</si>
  <si>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</si>
  <si>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</si>
  <si>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</si>
  <si>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</si>
  <si>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</si>
  <si>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</si>
  <si>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</si>
  <si>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</si>
  <si>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</si>
  <si>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</si>
  <si>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</si>
  <si>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</si>
  <si>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</si>
  <si>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</si>
  <si>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</si>
  <si>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</si>
  <si>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</si>
  <si>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</si>
  <si>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</si>
  <si>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</si>
  <si>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</si>
  <si>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</si>
  <si>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</si>
  <si>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</si>
  <si>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</si>
  <si>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</si>
  <si>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</si>
  <si>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</si>
  <si>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</si>
  <si>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</si>
  <si>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</si>
  <si>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</si>
  <si>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</si>
  <si>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</si>
  <si>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</si>
  <si>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</si>
  <si>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</si>
  <si>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</si>
  <si>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</si>
  <si>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</si>
  <si>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</si>
  <si>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</si>
  <si>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</si>
  <si>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</si>
  <si>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</si>
  <si>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</si>
  <si>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</si>
  <si>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</si>
  <si>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</si>
  <si>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</si>
  <si>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</si>
  <si>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</si>
  <si>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</si>
  <si>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</si>
  <si>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</si>
  <si>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</si>
  <si>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</si>
  <si>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</si>
  <si>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</si>
  <si>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</si>
  <si>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</si>
  <si>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</si>
  <si>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</si>
  <si>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</si>
  <si>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</si>
  <si>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</si>
  <si>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</si>
  <si>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</si>
  <si>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</si>
  <si>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</si>
  <si>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</si>
  <si>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</si>
  <si>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</si>
  <si>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</si>
  <si>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</si>
  <si>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</si>
  <si>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</si>
  <si>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</si>
  <si>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</si>
  <si>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</si>
  <si>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</si>
  <si>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</si>
  <si>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</si>
  <si>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</si>
  <si>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</si>
  <si>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</si>
  <si>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</si>
  <si>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</si>
  <si>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</si>
  <si>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</si>
  <si>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</si>
  <si>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</si>
  <si>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</si>
  <si>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</si>
  <si>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</si>
  <si>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</si>
  <si>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</si>
  <si>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</si>
  <si>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</si>
  <si>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</si>
  <si>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</si>
  <si>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</si>
  <si>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</si>
  <si>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</si>
  <si>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</si>
  <si>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</si>
  <si>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</si>
  <si>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</si>
  <si>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</si>
  <si>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</si>
  <si>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</si>
  <si>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</si>
  <si>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</si>
  <si>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</si>
  <si>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</si>
  <si>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</si>
  <si>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</si>
  <si>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</si>
  <si>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</si>
  <si>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</si>
  <si>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</si>
  <si>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</si>
  <si>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</si>
  <si>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</si>
  <si>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</si>
  <si>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</si>
  <si>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</si>
  <si>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</si>
  <si>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</si>
  <si>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</si>
  <si>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</si>
  <si>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</si>
  <si>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</si>
  <si>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</si>
  <si>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</si>
  <si>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</si>
  <si>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</si>
  <si>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</si>
  <si>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</si>
  <si>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</si>
  <si>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</si>
  <si>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</si>
  <si>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</si>
  <si>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</si>
  <si>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</si>
  <si>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</si>
  <si>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</si>
  <si>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</si>
  <si>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</si>
  <si>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</si>
  <si>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</si>
  <si>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</si>
  <si>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</si>
  <si>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</si>
  <si>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</si>
  <si>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</si>
  <si>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</si>
  <si>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</si>
  <si>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</si>
  <si>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</si>
  <si>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</si>
  <si>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</si>
  <si>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</si>
  <si>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</si>
  <si>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</si>
  <si>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</si>
  <si>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</si>
  <si>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</si>
  <si>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</si>
  <si>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</si>
  <si>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</si>
  <si>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</si>
  <si>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</si>
  <si>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</si>
  <si>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</si>
  <si>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</si>
  <si>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</si>
  <si>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</si>
  <si>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</si>
  <si>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</si>
  <si>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</si>
  <si>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</si>
  <si>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</si>
  <si>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</si>
  <si>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</si>
  <si>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</si>
  <si>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</si>
  <si>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</si>
  <si>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</si>
  <si>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</si>
  <si>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</si>
  <si>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</si>
  <si>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</si>
  <si>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</si>
  <si>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</si>
  <si>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</si>
  <si>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</si>
  <si>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</si>
  <si>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</si>
  <si>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</si>
  <si>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</si>
  <si>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</si>
  <si>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</si>
  <si>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</si>
  <si>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</si>
  <si>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</si>
  <si>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</si>
  <si>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</si>
  <si>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</si>
  <si>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</si>
  <si>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</si>
  <si>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</si>
  <si>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</si>
  <si>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</si>
  <si>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</si>
  <si>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</si>
  <si>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</si>
  <si>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</si>
  <si>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</si>
  <si>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</si>
  <si>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</si>
  <si>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</si>
  <si>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</si>
  <si>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</si>
  <si>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</si>
  <si>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</si>
  <si>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</si>
  <si>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</si>
  <si>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</si>
  <si>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</si>
  <si>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</si>
  <si>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</si>
  <si>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</si>
  <si>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</si>
  <si>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</si>
  <si>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</si>
  <si>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</si>
  <si>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</si>
  <si>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</si>
  <si>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</si>
  <si>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</si>
  <si>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</si>
  <si>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</si>
  <si>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</si>
  <si>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</si>
  <si>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</si>
  <si>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</si>
  <si>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</si>
  <si>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</si>
  <si>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</si>
  <si>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</si>
  <si>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</si>
  <si>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</si>
  <si>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</si>
  <si>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</si>
  <si>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</si>
  <si>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</si>
  <si>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</si>
  <si>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</si>
  <si>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</si>
  <si>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</si>
  <si>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</si>
  <si>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</si>
  <si>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</si>
  <si>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</si>
  <si>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</si>
  <si>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</si>
  <si>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</si>
  <si>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</si>
  <si>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</si>
  <si>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</si>
  <si>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</si>
  <si>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</si>
  <si>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</si>
  <si>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</si>
  <si>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</si>
  <si>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</si>
  <si>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</si>
  <si>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</si>
  <si>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</si>
  <si>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</si>
  <si>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</si>
  <si>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</si>
  <si>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</si>
  <si>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</si>
  <si>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</si>
  <si>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</si>
  <si>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</si>
  <si>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</si>
  <si>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</si>
  <si>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</si>
  <si>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</si>
  <si>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</si>
  <si>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</si>
  <si>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</si>
  <si>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</si>
  <si>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</si>
  <si>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</si>
  <si>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</si>
  <si>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</si>
  <si>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</si>
  <si>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</si>
  <si>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</si>
  <si>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</si>
  <si>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</si>
  <si>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</si>
  <si>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</si>
  <si>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</si>
  <si>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</si>
  <si>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</si>
  <si>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</si>
  <si>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</si>
  <si>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</si>
  <si>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</si>
  <si>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</si>
  <si>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</si>
  <si>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</si>
  <si>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</si>
  <si>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</si>
  <si>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</si>
  <si>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</si>
  <si>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</si>
  <si>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</si>
  <si>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</si>
  <si>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</si>
  <si>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</si>
  <si>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</si>
  <si>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</si>
  <si>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</si>
  <si>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</si>
  <si>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</si>
  <si>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</si>
  <si>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</si>
  <si>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</si>
  <si>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</si>
  <si>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</si>
  <si>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</si>
  <si>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</si>
  <si>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</si>
  <si>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</si>
  <si>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</si>
  <si>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</si>
  <si>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</si>
  <si>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</si>
  <si>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</si>
  <si>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</si>
  <si>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</si>
  <si>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</si>
  <si>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</si>
  <si>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</si>
  <si>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</si>
  <si>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</si>
  <si>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</si>
  <si>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</si>
  <si>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</si>
  <si>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</si>
  <si>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</si>
  <si>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</si>
  <si>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</si>
  <si>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</si>
  <si>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</si>
  <si>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</si>
  <si>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</si>
  <si>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</si>
  <si>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</si>
  <si>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</si>
  <si>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</si>
  <si>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</si>
  <si>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</si>
  <si>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</si>
  <si>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</si>
  <si>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</si>
  <si>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</si>
  <si>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</si>
  <si>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</si>
  <si>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</si>
  <si>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</si>
  <si>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</si>
  <si>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</si>
  <si>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</si>
  <si>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</si>
  <si>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</si>
  <si>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</si>
  <si>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</si>
  <si>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</si>
  <si>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</si>
  <si>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</si>
  <si>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</si>
  <si>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</si>
  <si>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</si>
  <si>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</si>
  <si>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</si>
  <si>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</si>
  <si>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</si>
  <si>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</si>
  <si>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</si>
  <si>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</si>
  <si>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</si>
  <si>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</si>
  <si>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</si>
  <si>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</si>
  <si>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</si>
  <si>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</si>
  <si>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</si>
  <si>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</si>
  <si>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</si>
  <si>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</si>
  <si>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</si>
  <si>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</si>
  <si>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</si>
  <si>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</si>
  <si>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</si>
  <si>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</si>
  <si>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</si>
  <si>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</si>
  <si>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</si>
  <si>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</si>
  <si>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</si>
  <si>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</si>
  <si>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</si>
  <si>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</si>
  <si>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</si>
  <si>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</si>
  <si>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</si>
  <si>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</si>
  <si>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</si>
  <si>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</si>
  <si>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</si>
  <si>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</si>
  <si>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</si>
  <si>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</si>
  <si>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</si>
  <si>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</si>
  <si>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</si>
  <si>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</si>
  <si>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</si>
  <si>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</si>
  <si>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</si>
  <si>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</si>
  <si>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</si>
  <si>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</si>
  <si>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</si>
  <si>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</si>
  <si>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</si>
  <si>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</si>
  <si>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</si>
  <si>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</si>
  <si>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</si>
  <si>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</si>
  <si>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</si>
  <si>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</si>
  <si>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</si>
  <si>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</si>
  <si>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</si>
  <si>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</si>
  <si>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</si>
  <si>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</si>
  <si>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</si>
  <si>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</si>
  <si>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</si>
  <si>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</si>
  <si>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</si>
  <si>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</si>
  <si>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</si>
  <si>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</si>
  <si>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</si>
  <si>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</si>
  <si>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</si>
  <si>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</si>
  <si>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</si>
  <si>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</si>
  <si>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</si>
  <si>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</si>
  <si>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</si>
  <si>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</si>
  <si>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</si>
  <si>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</si>
  <si>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</si>
  <si>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</si>
  <si>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</si>
  <si>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</si>
  <si>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</si>
  <si>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</si>
  <si>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</si>
  <si>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</si>
  <si>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</si>
  <si>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</si>
  <si>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</si>
  <si>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</si>
  <si>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</si>
  <si>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</si>
  <si>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</si>
  <si>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</si>
  <si>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</si>
  <si>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</si>
  <si>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</si>
  <si>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</si>
  <si>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</si>
  <si>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</si>
  <si>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</si>
  <si>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</si>
  <si>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</si>
  <si>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</si>
  <si>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</si>
  <si>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</si>
  <si>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</si>
  <si>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</si>
  <si>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</si>
  <si>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</si>
  <si>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</si>
  <si>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</si>
  <si>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</si>
  <si>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</si>
  <si>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</si>
  <si>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</si>
  <si>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</si>
  <si>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</si>
  <si>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</si>
  <si>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</si>
  <si>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</si>
  <si>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</si>
  <si>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</si>
  <si>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</si>
  <si>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</si>
  <si>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</si>
  <si>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</si>
  <si>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</si>
  <si>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</si>
  <si>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</si>
  <si>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</si>
  <si>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</si>
  <si>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</si>
  <si>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</si>
  <si>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</si>
  <si>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</si>
  <si>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</si>
  <si>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</si>
  <si>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</si>
  <si>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</si>
  <si>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</si>
  <si>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</si>
  <si>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</si>
  <si>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</si>
  <si>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</si>
  <si>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</si>
  <si>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</si>
  <si>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</si>
  <si>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</si>
  <si>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</si>
  <si>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</si>
  <si>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</si>
  <si>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</si>
  <si>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</si>
  <si>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</si>
  <si>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</si>
  <si>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</si>
  <si>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</si>
  <si>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</si>
  <si>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</si>
  <si>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</si>
  <si>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</si>
  <si>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</si>
  <si>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</si>
  <si>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</si>
  <si>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</si>
  <si>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</si>
  <si>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</si>
  <si>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</si>
  <si>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</si>
  <si>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</si>
  <si>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</si>
  <si>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</si>
  <si>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</si>
  <si>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</si>
  <si>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</si>
  <si>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</si>
  <si>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</si>
  <si>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</si>
  <si>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</si>
  <si>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</si>
  <si>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</si>
  <si>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</si>
  <si>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</si>
  <si>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</si>
  <si>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</si>
  <si>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</si>
  <si>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</si>
  <si>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</si>
  <si>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</si>
  <si>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</si>
  <si>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</si>
  <si>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</si>
  <si>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</si>
  <si>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</si>
  <si>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</si>
  <si>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</si>
  <si>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</si>
  <si>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</si>
  <si>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</si>
  <si>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</si>
  <si>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</si>
  <si>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</si>
  <si>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</si>
  <si>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</si>
  <si>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</si>
  <si>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</si>
  <si>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</si>
  <si>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</si>
  <si>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</si>
  <si>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</si>
  <si>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</si>
  <si>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</si>
  <si>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</si>
  <si>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</si>
  <si>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</si>
  <si>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</si>
  <si>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</si>
  <si>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</si>
  <si>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</si>
  <si>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</si>
  <si>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</si>
  <si>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</si>
  <si>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</si>
  <si>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</si>
  <si>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</si>
  <si>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</si>
  <si>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</si>
  <si>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</si>
  <si>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</si>
  <si>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</si>
  <si>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</si>
  <si>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</si>
  <si>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</si>
  <si>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</si>
  <si>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</si>
  <si>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</si>
  <si>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</si>
  <si>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</si>
  <si>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</si>
  <si>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</si>
  <si>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</si>
  <si>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</si>
  <si>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</si>
  <si>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</si>
  <si>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</si>
  <si>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</si>
  <si>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</si>
  <si>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</si>
  <si>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</si>
  <si>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</si>
  <si>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</si>
  <si>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</si>
  <si>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</si>
  <si>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</si>
  <si>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</si>
  <si>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</si>
  <si>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</si>
  <si>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</si>
  <si>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</si>
  <si>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</si>
  <si>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</si>
  <si>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</si>
  <si>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</si>
  <si>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</si>
  <si>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</si>
  <si>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</si>
  <si>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</si>
  <si>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</si>
  <si>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</si>
  <si>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</si>
  <si>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</si>
  <si>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</si>
  <si>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</si>
  <si>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</si>
  <si>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</si>
  <si>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</si>
  <si>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</si>
  <si>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</si>
  <si>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</si>
  <si>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</si>
  <si>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</si>
  <si>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</si>
  <si>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</si>
  <si>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</si>
  <si>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</si>
  <si>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</si>
  <si>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</si>
  <si>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</si>
  <si>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</si>
  <si>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</si>
  <si>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</si>
  <si>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</si>
  <si>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</si>
  <si>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</si>
  <si>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</si>
  <si>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</si>
  <si>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</si>
  <si>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</si>
  <si>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</si>
  <si>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</si>
  <si>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</si>
  <si>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</si>
  <si>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</si>
  <si>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</si>
  <si>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</si>
  <si>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</si>
  <si>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</si>
  <si>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</si>
  <si>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</si>
  <si>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</si>
  <si>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</si>
  <si>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</si>
  <si>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</si>
  <si>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</si>
  <si>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</si>
  <si>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</si>
  <si>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</si>
  <si>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</si>
  <si>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</si>
  <si>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</si>
  <si>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</si>
  <si>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</si>
  <si>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</si>
  <si>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</si>
  <si>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</si>
  <si>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</si>
  <si>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</si>
  <si>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</si>
  <si>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</si>
  <si>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</si>
  <si>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</si>
  <si>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</si>
  <si>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</si>
  <si>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</si>
  <si>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</si>
  <si>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</si>
  <si>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</si>
  <si>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</si>
  <si>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</si>
  <si>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</si>
  <si>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</si>
  <si>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</si>
  <si>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</si>
  <si>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</si>
  <si>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</si>
  <si>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</si>
  <si>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</si>
  <si>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</si>
  <si>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</si>
  <si>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</si>
  <si>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</si>
  <si>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</si>
  <si>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</si>
  <si>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</si>
  <si>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</si>
  <si>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</si>
  <si>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</si>
  <si>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</si>
  <si>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</si>
  <si>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</si>
  <si>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</si>
  <si>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</si>
  <si>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</si>
  <si>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</si>
  <si>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</si>
  <si>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</si>
  <si>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</si>
  <si>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</si>
  <si>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</si>
  <si>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</si>
  <si>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</si>
  <si>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</si>
  <si>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</si>
  <si>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</si>
  <si>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</si>
  <si>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</si>
  <si>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</si>
  <si>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</si>
  <si>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</si>
  <si>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</si>
  <si>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</si>
  <si>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</si>
  <si>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</si>
  <si>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</si>
  <si>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</si>
  <si>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</si>
  <si>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</si>
  <si>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</si>
  <si>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</si>
  <si>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</si>
  <si>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</si>
  <si>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</si>
  <si>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</si>
  <si>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</si>
  <si>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</si>
  <si>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</si>
  <si>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</si>
  <si>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</si>
  <si>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</si>
  <si>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</si>
  <si>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</si>
  <si>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</si>
  <si>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</si>
  <si>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</si>
  <si>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</si>
  <si>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</si>
  <si>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</si>
  <si>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</si>
  <si>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</si>
  <si>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</si>
  <si>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</si>
  <si>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</si>
  <si>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</si>
  <si>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</si>
  <si>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</si>
  <si>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</si>
  <si>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</si>
  <si>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</si>
  <si>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</si>
  <si>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</si>
  <si>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</si>
  <si>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</si>
  <si>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</si>
  <si>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</si>
  <si>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</si>
  <si>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</si>
  <si>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</si>
  <si>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</si>
  <si>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</si>
  <si>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</si>
  <si>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</si>
  <si>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</si>
  <si>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</si>
  <si>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</si>
  <si>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</si>
  <si>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</si>
  <si>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</si>
  <si>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</si>
  <si>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</si>
  <si>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</si>
  <si>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</si>
  <si>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</si>
  <si>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</si>
  <si>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</si>
  <si>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</si>
  <si>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</si>
  <si>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</si>
  <si>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</si>
  <si>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</si>
  <si>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</si>
  <si>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</si>
  <si>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</si>
  <si>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</si>
  <si>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</si>
  <si>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</si>
  <si>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</si>
  <si>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</si>
  <si>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</si>
  <si>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</si>
  <si>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</si>
  <si>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</si>
  <si>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</si>
  <si>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</si>
  <si>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</si>
  <si>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</si>
  <si>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</si>
  <si>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</si>
  <si>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</si>
  <si>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</si>
  <si>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</si>
  <si>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</si>
  <si>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</si>
  <si>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</si>
  <si>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</si>
  <si>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</si>
  <si>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</si>
  <si>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</si>
  <si>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</si>
  <si>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</si>
  <si>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</si>
  <si>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</si>
  <si>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</si>
  <si>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</si>
  <si>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</si>
  <si>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</si>
  <si>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</si>
  <si>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</si>
  <si>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</si>
  <si>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</si>
  <si>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</si>
  <si>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</si>
  <si>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</si>
  <si>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</si>
  <si>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</si>
  <si>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</si>
  <si>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</si>
  <si>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</si>
  <si>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</si>
  <si>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</si>
  <si>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</si>
  <si>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</si>
  <si>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</si>
  <si>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</si>
  <si>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</si>
  <si>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</si>
  <si>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</si>
  <si>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</si>
  <si>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</si>
  <si>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</si>
  <si>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</si>
  <si>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</si>
  <si>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</si>
  <si>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</si>
  <si>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</si>
  <si>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</si>
  <si>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</si>
  <si>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</si>
  <si>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</si>
  <si>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</si>
  <si>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</si>
  <si>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</si>
  <si>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</si>
  <si>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</si>
  <si>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</si>
  <si>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</si>
  <si>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</si>
  <si>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</si>
  <si>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</si>
  <si>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</si>
  <si>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</si>
  <si>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</si>
  <si>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</si>
  <si>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</si>
  <si>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</si>
  <si>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</si>
  <si>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</si>
  <si>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</si>
  <si>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</si>
  <si>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</si>
  <si>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</si>
  <si>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</si>
  <si>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</si>
  <si>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</si>
  <si>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</si>
  <si>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</si>
  <si>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</si>
  <si>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</si>
  <si>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</si>
  <si>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</si>
  <si>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</si>
  <si>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</si>
  <si>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</si>
  <si>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</si>
  <si>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</si>
  <si>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</si>
  <si>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</si>
  <si>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</si>
  <si>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</si>
  <si>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</si>
  <si>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</si>
  <si>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</si>
  <si>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</si>
  <si>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</si>
  <si>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</si>
  <si>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</si>
  <si>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</si>
  <si>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</si>
  <si>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</si>
  <si>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</si>
  <si>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</si>
  <si>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</si>
  <si>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</si>
  <si>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</si>
  <si>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</si>
  <si>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</si>
  <si>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</si>
  <si>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</si>
  <si>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</si>
  <si>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</si>
  <si>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</si>
  <si>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</si>
  <si>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</si>
  <si>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</si>
  <si>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</si>
  <si>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</si>
  <si>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</si>
  <si>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</si>
  <si>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</si>
  <si>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</si>
  <si>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</si>
  <si>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</si>
  <si>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</si>
  <si>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</si>
  <si>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</si>
  <si>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</si>
  <si>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</si>
  <si>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</si>
  <si>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</si>
  <si>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</si>
  <si>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</si>
  <si>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</si>
  <si>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</si>
  <si>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</si>
  <si>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</si>
  <si>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</si>
  <si>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</si>
  <si>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</si>
  <si>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</si>
  <si>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</si>
  <si>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</si>
  <si>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</si>
  <si>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</si>
  <si>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</si>
  <si>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</si>
  <si>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</si>
  <si>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</si>
  <si>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</si>
  <si>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</si>
  <si>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</si>
  <si>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</si>
  <si>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</si>
  <si>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</si>
  <si>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</si>
  <si>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</si>
  <si>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</si>
  <si>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</si>
  <si>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</si>
  <si>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</si>
  <si>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</si>
  <si>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</si>
  <si>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</si>
  <si>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</si>
  <si>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</si>
  <si>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</si>
  <si>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</si>
  <si>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</si>
  <si>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</si>
  <si>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</si>
  <si>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</si>
  <si>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</si>
  <si>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</si>
  <si>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</si>
  <si>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</si>
  <si>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</si>
  <si>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</si>
  <si>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</si>
  <si>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</si>
  <si>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</si>
  <si>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</si>
  <si>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</si>
  <si>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</si>
  <si>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</si>
  <si>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</si>
  <si>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</si>
  <si>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</si>
  <si>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</si>
  <si>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</si>
  <si>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</si>
  <si>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</si>
  <si>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</si>
  <si>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</si>
  <si>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</si>
  <si>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</si>
  <si>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</si>
  <si>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</si>
  <si>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</si>
  <si>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</si>
  <si>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</si>
  <si>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</si>
  <si>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</si>
  <si>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</si>
  <si>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</si>
  <si>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</si>
  <si>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</si>
  <si>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</si>
  <si>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</si>
  <si>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</si>
  <si>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</si>
  <si>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</si>
  <si>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</si>
  <si>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</si>
  <si>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</si>
  <si>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</si>
  <si>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</si>
  <si>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</si>
  <si>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</si>
  <si>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</si>
  <si>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</si>
  <si>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</si>
  <si>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</si>
  <si>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</si>
  <si>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</si>
  <si>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</si>
  <si>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</si>
  <si>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</si>
  <si>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</si>
  <si>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</si>
  <si>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</si>
  <si>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</si>
  <si>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</si>
  <si>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</si>
  <si>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</si>
  <si>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</si>
  <si>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</si>
  <si>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</si>
  <si>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</si>
  <si>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</si>
  <si>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</si>
  <si>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</si>
  <si>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</si>
  <si>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</si>
  <si>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</si>
  <si>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</si>
  <si>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</si>
  <si>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</si>
  <si>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</si>
  <si>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</si>
  <si>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</si>
  <si>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</si>
  <si>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</si>
  <si>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</si>
  <si>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</si>
  <si>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</si>
  <si>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</si>
  <si>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</si>
  <si>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</si>
  <si>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</si>
  <si>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</si>
  <si>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</si>
  <si>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</si>
  <si>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</si>
  <si>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</si>
  <si>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</si>
  <si>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</si>
  <si>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</si>
  <si>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</si>
  <si>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</si>
  <si>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</si>
  <si>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</si>
  <si>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</si>
  <si>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</si>
  <si>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</si>
  <si>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</si>
  <si>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</si>
  <si>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</si>
  <si>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</si>
  <si>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</si>
  <si>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</si>
  <si>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</si>
  <si>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</si>
  <si>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</si>
  <si>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</si>
  <si>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</si>
  <si>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</si>
  <si>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</si>
  <si>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</si>
  <si>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</si>
  <si>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</si>
  <si>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</si>
  <si>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</si>
  <si>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</si>
  <si>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</si>
  <si>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</si>
  <si>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</si>
  <si>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</si>
  <si>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</si>
  <si>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</si>
  <si>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</si>
  <si>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</si>
  <si>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</si>
  <si>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</si>
  <si>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</si>
  <si>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</si>
  <si>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</si>
  <si>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</si>
  <si>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</si>
  <si>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</si>
  <si>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</si>
  <si>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</si>
  <si>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</si>
  <si>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</si>
  <si>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</si>
  <si>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</si>
  <si>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</si>
  <si>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</si>
  <si>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</si>
  <si>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</si>
  <si>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</si>
  <si>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</si>
  <si>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</si>
  <si>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</si>
  <si>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</si>
  <si>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</si>
  <si>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</si>
  <si>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</si>
  <si>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</si>
  <si>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</si>
  <si>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</si>
  <si>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</si>
  <si>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</si>
  <si>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</si>
  <si>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</si>
  <si>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</si>
  <si>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</si>
  <si>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</si>
  <si>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</si>
  <si>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</si>
  <si>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</si>
  <si>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</si>
  <si>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</si>
  <si>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</si>
  <si>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</si>
  <si>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</si>
  <si>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</si>
  <si>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</si>
  <si>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</si>
  <si>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</si>
  <si>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</si>
  <si>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</si>
  <si>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</si>
  <si>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</si>
  <si>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</si>
  <si>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</si>
  <si>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</si>
  <si>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</si>
  <si>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</si>
  <si>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</si>
  <si>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</si>
  <si>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</si>
  <si>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</si>
  <si>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</si>
  <si>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</si>
  <si>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</si>
  <si>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</si>
  <si>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</si>
  <si>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</si>
  <si>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</si>
  <si>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</si>
  <si>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</si>
  <si>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</si>
  <si>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</si>
  <si>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</si>
  <si>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</si>
  <si>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</si>
  <si>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</si>
  <si>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</si>
  <si>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</si>
  <si>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</si>
  <si>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</si>
  <si>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</si>
  <si>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</si>
  <si>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</si>
  <si>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</si>
  <si>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</si>
  <si>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</si>
  <si>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</si>
  <si>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</si>
  <si>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</si>
  <si>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</si>
  <si>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</si>
  <si>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</si>
  <si>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</si>
  <si>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</si>
  <si>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</si>
  <si>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</si>
  <si>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</si>
  <si>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</si>
  <si>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</si>
  <si>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</si>
  <si>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</si>
  <si>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</si>
  <si>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</si>
  <si>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</si>
  <si>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</si>
  <si>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</si>
  <si>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</si>
  <si>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</si>
  <si>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</si>
  <si>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</si>
  <si>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</si>
  <si>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</si>
  <si>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</si>
  <si>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</si>
  <si>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</si>
  <si>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</si>
  <si>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</si>
  <si>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</si>
  <si>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</si>
  <si>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</si>
  <si>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</si>
  <si>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</si>
  <si>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</si>
  <si>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</si>
  <si>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</si>
  <si>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</si>
  <si>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</si>
  <si>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</si>
  <si>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</si>
  <si>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</si>
  <si>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</si>
  <si>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</si>
  <si>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</si>
  <si>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</si>
  <si>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</si>
  <si>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</si>
  <si>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</si>
  <si>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</si>
  <si>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</si>
  <si>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</si>
  <si>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</si>
  <si>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</si>
  <si>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</si>
  <si>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</si>
  <si>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</si>
  <si>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</si>
  <si>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</si>
  <si>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</si>
  <si>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</si>
  <si>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</si>
  <si>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</si>
  <si>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</si>
  <si>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</si>
  <si>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</si>
  <si>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</si>
  <si>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</si>
  <si>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</si>
  <si>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</si>
  <si>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</si>
  <si>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</si>
  <si>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</si>
  <si>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</si>
  <si>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</si>
  <si>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</si>
  <si>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</si>
  <si>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</si>
  <si>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</si>
  <si>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</si>
  <si>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</si>
  <si>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</si>
  <si>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</si>
  <si>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</si>
  <si>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</si>
  <si>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</si>
  <si>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</si>
  <si>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</si>
  <si>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</si>
  <si>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</si>
  <si>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</si>
  <si>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</si>
  <si>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</si>
  <si>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</si>
  <si>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</si>
  <si>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</si>
  <si>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</si>
  <si>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</si>
  <si>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</si>
  <si>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</si>
  <si>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</si>
  <si>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</si>
  <si>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</si>
  <si>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</si>
  <si>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</si>
  <si>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</si>
  <si>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</si>
  <si>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</si>
  <si>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</si>
  <si>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</si>
  <si>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</si>
  <si>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</si>
  <si>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</si>
  <si>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</si>
  <si>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</si>
  <si>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</si>
  <si>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</si>
  <si>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</si>
  <si>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</si>
  <si>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</si>
  <si>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</si>
  <si>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</si>
  <si>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</si>
  <si>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</si>
  <si>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</si>
  <si>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</si>
  <si>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</si>
  <si>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</si>
  <si>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</si>
  <si>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</si>
  <si>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</si>
  <si>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</si>
  <si>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</si>
  <si>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</si>
  <si>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</si>
  <si>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</si>
  <si>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</si>
  <si>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</si>
  <si>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</si>
  <si>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</si>
  <si>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</si>
  <si>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</si>
  <si>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</si>
  <si>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</si>
  <si>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</si>
  <si>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</si>
  <si>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</si>
  <si>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</si>
  <si>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</si>
  <si>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</si>
  <si>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</si>
  <si>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</si>
  <si>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</si>
  <si>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</si>
  <si>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</si>
  <si>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</si>
  <si>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</si>
  <si>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</si>
  <si>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</si>
  <si>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</si>
  <si>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</si>
  <si>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</si>
  <si>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</si>
  <si>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</si>
  <si>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</si>
  <si>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</si>
  <si>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</si>
  <si>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</si>
  <si>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</si>
  <si>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</si>
  <si>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</si>
  <si>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</si>
  <si>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</si>
  <si>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</si>
  <si>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</si>
  <si>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</si>
  <si>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</si>
  <si>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</si>
  <si>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</si>
  <si>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</si>
  <si>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</si>
  <si>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</si>
  <si>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</si>
  <si>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</si>
  <si>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</si>
  <si>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</si>
  <si>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</si>
  <si>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</si>
  <si>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</si>
  <si>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</si>
  <si>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</si>
  <si>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</si>
  <si>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</si>
  <si>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</si>
  <si>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</si>
  <si>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</si>
  <si>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</si>
  <si>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</si>
  <si>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</si>
  <si>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</si>
  <si>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</si>
  <si>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</si>
  <si>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</si>
  <si>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</si>
  <si>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</si>
  <si>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</si>
  <si>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</si>
  <si>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</si>
  <si>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</si>
  <si>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</si>
  <si>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</si>
  <si>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</si>
  <si>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</si>
  <si>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</si>
  <si>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</si>
  <si>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</si>
  <si>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</si>
  <si>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</si>
  <si>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</si>
  <si>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</si>
  <si>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</si>
  <si>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</si>
  <si>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</si>
  <si>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</si>
  <si>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</si>
  <si>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</si>
  <si>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</si>
  <si>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</si>
  <si>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</si>
  <si>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</si>
  <si>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</si>
  <si>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</si>
  <si>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</si>
  <si>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</si>
  <si>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</si>
  <si>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</si>
  <si>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</si>
  <si>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</si>
  <si>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</si>
  <si>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</si>
  <si>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</si>
  <si>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</si>
  <si>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</si>
  <si>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</si>
  <si>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</si>
  <si>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</si>
  <si>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</si>
  <si>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</si>
  <si>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</si>
  <si>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</si>
  <si>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</si>
  <si>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</si>
  <si>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</si>
  <si>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</si>
  <si>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</si>
  <si>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</si>
  <si>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</si>
  <si>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</si>
  <si>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</si>
  <si>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</si>
  <si>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</si>
  <si>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</si>
  <si>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</si>
  <si>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</si>
  <si>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</si>
  <si>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</si>
  <si>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</si>
  <si>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</si>
  <si>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</si>
  <si>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</si>
  <si>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</si>
  <si>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</si>
  <si>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</si>
  <si>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</si>
  <si>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</si>
  <si>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</si>
  <si>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</si>
  <si>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</si>
  <si>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</si>
  <si>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</si>
  <si>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</si>
  <si>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</si>
  <si>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</si>
  <si>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</si>
  <si>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</si>
  <si>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</si>
  <si>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</si>
  <si>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</si>
  <si>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</si>
  <si>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</si>
  <si>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</si>
  <si>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</si>
  <si>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</si>
  <si>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</si>
  <si>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</si>
  <si>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</si>
  <si>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</si>
  <si>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</si>
  <si>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</si>
  <si>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</si>
  <si>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</si>
  <si>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</si>
  <si>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</si>
  <si>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</si>
  <si>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</si>
  <si>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</si>
  <si>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</si>
  <si>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</si>
  <si>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</si>
  <si>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</si>
  <si>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</si>
  <si>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</si>
  <si>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</si>
  <si>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</si>
  <si>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</si>
  <si>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</si>
  <si>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</si>
  <si>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</si>
  <si>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</si>
  <si>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</si>
  <si>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</si>
  <si>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</si>
  <si>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</si>
  <si>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</si>
  <si>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</si>
  <si>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</si>
  <si>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</si>
  <si>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</si>
  <si>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</si>
  <si>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</si>
  <si>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</si>
  <si>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</si>
  <si>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</si>
  <si>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</si>
  <si>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</si>
  <si>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</si>
  <si>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</si>
  <si>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</si>
  <si>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</si>
  <si>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</si>
  <si>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</si>
  <si>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</si>
  <si>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</si>
  <si>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</si>
  <si>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</si>
  <si>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</si>
  <si>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</si>
  <si>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</si>
  <si>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</si>
  <si>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</si>
  <si>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</si>
  <si>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</si>
  <si>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</si>
  <si>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</si>
  <si>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</si>
  <si>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</si>
  <si>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</si>
  <si>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</si>
  <si>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</si>
  <si>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</si>
  <si>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</si>
  <si>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</si>
  <si>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</si>
  <si>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</si>
  <si>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</si>
  <si>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</si>
  <si>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</si>
  <si>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</si>
  <si>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</si>
  <si>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</si>
  <si>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</si>
  <si>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</si>
  <si>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</si>
  <si>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</si>
  <si>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</si>
  <si>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</si>
  <si>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</si>
  <si>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</si>
  <si>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</si>
  <si>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</si>
  <si>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</si>
  <si>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</si>
  <si>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</si>
  <si>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</si>
  <si>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</si>
  <si>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</si>
  <si>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</si>
  <si>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</si>
  <si>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</si>
  <si>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</si>
  <si>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</si>
  <si>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</si>
  <si>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</si>
  <si>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</si>
  <si>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</si>
  <si>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</si>
  <si>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</si>
  <si>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</si>
  <si>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</si>
  <si>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</si>
  <si>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</si>
  <si>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</si>
  <si>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</si>
  <si>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</si>
  <si>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</si>
  <si>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</si>
  <si>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</si>
  <si>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</si>
  <si>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</si>
  <si>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</si>
  <si>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</si>
  <si>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</si>
  <si>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</si>
  <si>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</si>
  <si>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</si>
  <si>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</si>
  <si>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</si>
  <si>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</si>
  <si>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</si>
  <si>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</si>
  <si>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</si>
  <si>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</si>
  <si>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</si>
  <si>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</si>
  <si>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</si>
  <si>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</si>
  <si>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</si>
  <si>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</si>
  <si>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</si>
  <si>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</si>
  <si>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</si>
  <si>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</si>
  <si>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</si>
  <si>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</si>
  <si>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</si>
  <si>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</si>
  <si>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</si>
  <si>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</si>
  <si>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</si>
  <si>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</si>
  <si>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</si>
  <si>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</si>
  <si>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</si>
  <si>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</si>
  <si>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</si>
  <si>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</si>
  <si>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</si>
  <si>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</si>
  <si>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</si>
  <si>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</si>
  <si>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</si>
  <si>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</si>
  <si>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</si>
  <si>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</si>
  <si>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</si>
  <si>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</si>
  <si>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</si>
  <si>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</si>
  <si>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</si>
  <si>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</si>
  <si>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</si>
  <si>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</si>
  <si>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</si>
  <si>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</si>
  <si>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</si>
  <si>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</si>
  <si>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</si>
  <si>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</si>
  <si>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</si>
  <si>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</si>
  <si>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</si>
  <si>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</si>
  <si>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</si>
  <si>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</si>
  <si>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</si>
  <si>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</si>
  <si>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</si>
  <si>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</si>
  <si>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</si>
  <si>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</si>
  <si>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</si>
  <si>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</si>
  <si>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</si>
  <si>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</si>
  <si>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</si>
  <si>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</si>
  <si>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</si>
  <si>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</si>
  <si>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</si>
  <si>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</si>
  <si>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</si>
  <si>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</si>
  <si>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</si>
  <si>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</si>
  <si>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</si>
  <si>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</si>
  <si>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</si>
  <si>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</si>
  <si>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</si>
  <si>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</si>
  <si>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</si>
  <si>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</si>
  <si>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</si>
  <si>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</si>
  <si>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</si>
  <si>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</si>
  <si>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</si>
  <si>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</si>
  <si>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</si>
  <si>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</si>
  <si>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</si>
  <si>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</si>
  <si>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</si>
  <si>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</si>
  <si>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</si>
  <si>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</si>
  <si>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</si>
  <si>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</si>
  <si>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</si>
  <si>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</si>
  <si>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</si>
  <si>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</si>
  <si>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</si>
  <si>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</si>
  <si>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</si>
  <si>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</si>
  <si>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</si>
  <si>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</si>
  <si>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</si>
  <si>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</si>
  <si>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</si>
  <si>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</si>
  <si>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</si>
  <si>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</si>
  <si>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</si>
  <si>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</si>
  <si>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</si>
  <si>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</si>
  <si>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</si>
  <si>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</si>
  <si>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</si>
  <si>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</si>
  <si>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</si>
  <si>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</si>
  <si>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</si>
  <si>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</si>
  <si>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</si>
  <si>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</si>
  <si>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</si>
  <si>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</si>
  <si>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</si>
  <si>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</si>
  <si>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</si>
  <si>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</si>
  <si>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</si>
  <si>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</si>
  <si>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</si>
  <si>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</si>
  <si>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</si>
  <si>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</si>
  <si>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</si>
  <si>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</si>
  <si>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</si>
  <si>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</si>
  <si>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</si>
  <si>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</si>
  <si>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</si>
  <si>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</si>
  <si>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</si>
  <si>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</si>
  <si>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</si>
  <si>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</si>
  <si>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</si>
  <si>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</si>
  <si>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</si>
  <si>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</si>
  <si>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</si>
  <si>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</si>
  <si>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</si>
  <si>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</si>
  <si>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</si>
  <si>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</si>
  <si>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</si>
  <si>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</si>
  <si>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</si>
  <si>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</si>
  <si>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</si>
  <si>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</si>
  <si>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</si>
  <si>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</si>
  <si>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</si>
  <si>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</si>
  <si>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</si>
  <si>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</si>
  <si>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</si>
  <si>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</si>
  <si>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</si>
  <si>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</si>
  <si>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</si>
  <si>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</si>
  <si>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</si>
  <si>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</si>
  <si>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</si>
  <si>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</si>
  <si>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</si>
  <si>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</si>
  <si>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</si>
  <si>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</si>
  <si>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</si>
  <si>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</si>
  <si>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</si>
  <si>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</si>
  <si>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</si>
  <si>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</si>
  <si>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</si>
  <si>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</si>
  <si>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</si>
  <si>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</si>
  <si>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</si>
  <si>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</si>
  <si>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</si>
  <si>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</si>
  <si>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</si>
  <si>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</si>
  <si>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</si>
  <si>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</si>
  <si>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</si>
  <si>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</si>
  <si>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</si>
  <si>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</si>
  <si>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</si>
  <si>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</si>
  <si>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</si>
  <si>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</si>
  <si>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</si>
  <si>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</si>
  <si>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</si>
  <si>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</si>
  <si>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</si>
  <si>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</si>
  <si>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</si>
  <si>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</si>
  <si>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</si>
  <si>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</si>
  <si>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</si>
  <si>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</si>
  <si>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</si>
  <si>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</si>
  <si>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</si>
  <si>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</si>
  <si>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</si>
  <si>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</si>
  <si>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</si>
  <si>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</si>
  <si>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</si>
  <si>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</si>
  <si>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</si>
  <si>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</si>
  <si>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</si>
  <si>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</si>
  <si>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</si>
  <si>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</si>
  <si>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</si>
  <si>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</si>
  <si>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</si>
  <si>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</si>
  <si>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</si>
  <si>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</si>
  <si>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</si>
  <si>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</si>
  <si>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</si>
  <si>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</si>
  <si>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</si>
  <si>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</si>
  <si>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</si>
  <si>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</si>
  <si>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</si>
  <si>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</si>
  <si>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</si>
  <si>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</si>
  <si>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</si>
  <si>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</si>
  <si>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</si>
  <si>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</si>
  <si>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</si>
  <si>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</si>
  <si>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</si>
  <si>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</si>
  <si>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</si>
  <si>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</si>
  <si>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</si>
  <si>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</si>
  <si>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</si>
  <si>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</si>
  <si>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</si>
  <si>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</si>
  <si>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</si>
  <si>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</si>
  <si>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</si>
  <si>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</si>
  <si>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</si>
  <si>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</si>
  <si>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</si>
  <si>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</si>
  <si>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</si>
  <si>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</si>
  <si>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</si>
  <si>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</si>
  <si>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</si>
  <si>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</si>
  <si>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</si>
  <si>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</si>
  <si>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</si>
  <si>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</si>
  <si>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</si>
  <si>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</si>
  <si>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</si>
  <si>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</si>
  <si>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</si>
  <si>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</si>
  <si>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</si>
  <si>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</si>
  <si>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</si>
  <si>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</si>
  <si>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</si>
  <si>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</si>
  <si>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</si>
  <si>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</si>
  <si>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</si>
  <si>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</si>
  <si>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</si>
  <si>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</si>
  <si>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</si>
  <si>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</si>
  <si>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</si>
  <si>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</si>
  <si>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</si>
  <si>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</si>
  <si>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</si>
  <si>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</si>
  <si>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</si>
  <si>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</si>
  <si>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</si>
  <si>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</si>
  <si>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</si>
  <si>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</si>
  <si>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</si>
  <si>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</si>
  <si>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</si>
  <si>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</si>
  <si>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</si>
  <si>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</si>
  <si>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</si>
  <si>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</si>
  <si>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</si>
  <si>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</si>
  <si>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</si>
  <si>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</si>
  <si>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</si>
  <si>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</si>
  <si>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</si>
  <si>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</si>
  <si>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</si>
  <si>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</si>
  <si>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</si>
  <si>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</si>
  <si>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</si>
  <si>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</si>
  <si>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</si>
  <si>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</si>
  <si>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</si>
  <si>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</si>
  <si>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</si>
  <si>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</si>
  <si>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</si>
  <si>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</si>
  <si>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</si>
  <si>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</si>
  <si>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</si>
  <si>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</si>
  <si>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</si>
  <si>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</si>
  <si>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</si>
  <si>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</si>
  <si>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</si>
  <si>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</si>
  <si>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</si>
  <si>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</si>
  <si>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</si>
  <si>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</si>
  <si>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</si>
  <si>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</si>
  <si>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</si>
  <si>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</si>
  <si>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</si>
  <si>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</si>
  <si>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</si>
  <si>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</si>
  <si>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</si>
  <si>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</si>
  <si>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</si>
  <si>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</si>
  <si>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</si>
  <si>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</si>
  <si>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</si>
  <si>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</si>
  <si>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</si>
  <si>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</si>
  <si>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</si>
  <si>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</si>
  <si>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</si>
  <si>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</si>
  <si>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</si>
  <si>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</si>
  <si>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</si>
  <si>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</si>
  <si>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</si>
  <si>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</si>
  <si>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</si>
  <si>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</si>
  <si>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</si>
  <si>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</si>
  <si>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</si>
  <si>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</si>
  <si>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</si>
  <si>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</si>
  <si>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</si>
  <si>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</si>
  <si>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</si>
  <si>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</si>
  <si>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</si>
  <si>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</si>
  <si>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</si>
  <si>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</si>
  <si>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</si>
  <si>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</si>
  <si>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</si>
  <si>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</si>
  <si>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</si>
  <si>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</si>
  <si>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</si>
  <si>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</si>
  <si>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</si>
  <si>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</si>
  <si>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</si>
  <si>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</si>
  <si>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</si>
  <si>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</si>
  <si>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</si>
  <si>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</si>
  <si>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</si>
  <si>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</si>
  <si>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</si>
  <si>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</si>
  <si>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</si>
  <si>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</si>
  <si>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</si>
  <si>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</si>
  <si>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</si>
  <si>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</si>
  <si>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</si>
  <si>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</si>
  <si>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</si>
  <si>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</si>
  <si>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</si>
  <si>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</si>
  <si>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</si>
  <si>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</si>
  <si>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</si>
  <si>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</si>
  <si>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</si>
  <si>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</si>
  <si>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</si>
  <si>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</si>
  <si>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</si>
  <si>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</si>
  <si>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</si>
  <si>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</si>
  <si>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</si>
  <si>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</si>
  <si>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</si>
  <si>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</si>
  <si>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</si>
  <si>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</si>
  <si>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</si>
  <si>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</si>
  <si>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</si>
  <si>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</si>
  <si>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</si>
  <si>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</si>
  <si>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</si>
  <si>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</si>
  <si>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</si>
  <si>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</si>
  <si>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</si>
  <si>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</si>
  <si>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</si>
  <si>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</si>
  <si>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</si>
  <si>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</si>
  <si>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</si>
  <si>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</si>
  <si>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</si>
  <si>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</si>
  <si>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</si>
  <si>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</si>
  <si>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</si>
  <si>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</si>
  <si>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</si>
  <si>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</si>
  <si>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</si>
  <si>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</si>
  <si>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</si>
  <si>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</si>
  <si>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</si>
  <si>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</si>
  <si>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</si>
  <si>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</si>
  <si>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</si>
  <si>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</si>
  <si>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</si>
  <si>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</si>
  <si>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</si>
  <si>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</si>
  <si>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</si>
  <si>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</si>
  <si>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</si>
  <si>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</si>
  <si>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</si>
  <si>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</si>
  <si>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</si>
  <si>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</si>
  <si>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</si>
  <si>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</si>
  <si>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</si>
  <si>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</si>
  <si>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</si>
  <si>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</si>
  <si>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</si>
  <si>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</si>
  <si>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</si>
  <si>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</si>
  <si>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</si>
  <si>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</si>
  <si>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</si>
  <si>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</si>
  <si>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</si>
  <si>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</si>
  <si>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</si>
  <si>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</si>
  <si>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</si>
  <si>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</si>
  <si>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</si>
  <si>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</si>
  <si>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</si>
  <si>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</si>
  <si>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</si>
  <si>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</si>
  <si>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</si>
  <si>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</si>
  <si>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</si>
  <si>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</si>
  <si>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</si>
  <si>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</si>
  <si>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</si>
  <si>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</si>
  <si>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</si>
  <si>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</si>
  <si>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</si>
  <si>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</si>
  <si>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</si>
  <si>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</si>
  <si>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</si>
  <si>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</si>
  <si>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</si>
  <si>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</si>
  <si>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</si>
  <si>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</si>
  <si>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</si>
  <si>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</si>
  <si>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</si>
  <si>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</si>
  <si>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</si>
  <si>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</si>
  <si>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</si>
  <si>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</si>
  <si>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</si>
  <si>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</si>
  <si>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</si>
  <si>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</si>
  <si>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</si>
  <si>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</si>
  <si>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</si>
  <si>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</si>
  <si>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</si>
  <si>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</si>
  <si>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</si>
  <si>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</si>
  <si>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</si>
  <si>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</si>
  <si>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</si>
  <si>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</si>
  <si>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</si>
  <si>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</si>
  <si>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</si>
  <si>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</si>
  <si>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</si>
  <si>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</si>
  <si>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</si>
  <si>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</si>
  <si>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</si>
  <si>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</si>
  <si>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</si>
  <si>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</si>
  <si>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</si>
  <si>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</si>
  <si>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</si>
  <si>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</si>
  <si>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</si>
  <si>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</si>
  <si>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</si>
  <si>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</si>
  <si>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</si>
  <si>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</si>
  <si>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</si>
  <si>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</si>
  <si>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</si>
  <si>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</si>
  <si>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</si>
  <si>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</si>
  <si>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</si>
  <si>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</si>
  <si>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</si>
  <si>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</si>
  <si>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</si>
  <si>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</si>
  <si>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</si>
  <si>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</si>
  <si>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</si>
  <si>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</si>
  <si>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</si>
  <si>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</si>
  <si>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</si>
  <si>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</si>
  <si>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</si>
  <si>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</si>
  <si>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</si>
  <si>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</si>
  <si>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</si>
  <si>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</si>
  <si>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</si>
  <si>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</si>
  <si>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</si>
  <si>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</si>
  <si>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</si>
  <si>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</si>
  <si>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</si>
  <si>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</si>
  <si>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</si>
  <si>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</si>
  <si>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</si>
  <si>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</si>
  <si>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</si>
  <si>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</si>
  <si>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</si>
  <si>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</si>
  <si>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</si>
  <si>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</si>
  <si>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</si>
  <si>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</si>
  <si>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</si>
  <si>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</si>
  <si>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</si>
  <si>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</si>
  <si>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</si>
  <si>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</si>
  <si>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</si>
  <si>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</si>
  <si>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</si>
  <si>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</si>
  <si>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</si>
  <si>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</si>
  <si>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</si>
  <si>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</si>
  <si>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</si>
  <si>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</si>
  <si>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</si>
  <si>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</si>
  <si>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</si>
  <si>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</si>
  <si>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</si>
  <si>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</si>
  <si>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</si>
  <si>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</si>
  <si>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</si>
  <si>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</si>
  <si>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</si>
  <si>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</si>
  <si>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</si>
  <si>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</si>
  <si>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</si>
  <si>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</si>
  <si>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</si>
  <si>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</si>
  <si>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</si>
  <si>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</si>
  <si>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</si>
  <si>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</si>
  <si>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</si>
  <si>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</si>
  <si>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</si>
  <si>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</si>
  <si>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</si>
  <si>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</si>
  <si>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</si>
  <si>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</si>
  <si>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</si>
  <si>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</si>
  <si>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</si>
  <si>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</si>
  <si>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</si>
  <si>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</si>
  <si>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</si>
  <si>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</si>
  <si>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</si>
  <si>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</si>
  <si>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</si>
  <si>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</si>
  <si>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</si>
  <si>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</si>
  <si>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</si>
  <si>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</si>
  <si>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</si>
  <si>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</si>
  <si>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</si>
  <si>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</si>
  <si>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</si>
  <si>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</si>
  <si>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</si>
  <si>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</si>
  <si>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</si>
  <si>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</si>
  <si>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</si>
  <si>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</si>
  <si>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</si>
  <si>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</si>
  <si>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</si>
  <si>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</si>
  <si>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</si>
  <si>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</si>
  <si>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</si>
  <si>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</si>
  <si>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</si>
  <si>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</si>
  <si>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</si>
  <si>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</si>
  <si>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</si>
  <si>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</si>
  <si>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</si>
  <si>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</si>
  <si>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</si>
  <si>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</si>
  <si>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</si>
  <si>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</si>
  <si>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</si>
  <si>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</si>
  <si>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</si>
  <si>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</si>
  <si>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</si>
  <si>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</si>
  <si>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</si>
  <si>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</si>
  <si>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</si>
  <si>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</si>
  <si>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</si>
  <si>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</si>
  <si>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</si>
  <si>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</si>
  <si>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</si>
  <si>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</si>
  <si>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</si>
  <si>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</si>
  <si>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</si>
  <si>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</si>
  <si>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</si>
  <si>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</si>
  <si>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</si>
  <si>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</si>
  <si>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</si>
  <si>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</si>
  <si>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</si>
  <si>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</si>
  <si>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</si>
  <si>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</si>
  <si>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</si>
  <si>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</si>
  <si>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</si>
  <si>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</si>
  <si>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</si>
  <si>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</si>
  <si>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</si>
  <si>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</si>
  <si>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</si>
  <si>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</si>
  <si>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</si>
  <si>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</si>
  <si>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</si>
  <si>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</si>
  <si>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</si>
  <si>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</si>
  <si>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</si>
  <si>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</si>
  <si>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</si>
  <si>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</si>
  <si>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</si>
  <si>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</si>
  <si>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</si>
  <si>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</si>
  <si>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</si>
  <si>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</si>
  <si>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</si>
  <si>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</si>
  <si>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</si>
  <si>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</si>
  <si>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</si>
  <si>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</si>
  <si>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</si>
  <si>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</si>
  <si>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</si>
  <si>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</si>
  <si>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</si>
  <si>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</si>
  <si>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</si>
  <si>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</si>
  <si>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</si>
  <si>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</si>
  <si>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</si>
  <si>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</si>
  <si>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</si>
  <si>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</si>
  <si>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</si>
  <si>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</si>
  <si>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</si>
  <si>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</si>
  <si>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</si>
  <si>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</si>
  <si>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</si>
  <si>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</si>
  <si>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</si>
  <si>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</si>
  <si>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</si>
  <si>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</si>
  <si>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</si>
  <si>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</si>
  <si>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</si>
  <si>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</si>
  <si>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</si>
  <si>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</si>
  <si>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</si>
  <si>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</si>
  <si>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</si>
  <si>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</si>
  <si>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</si>
  <si>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</si>
  <si>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</si>
  <si>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</si>
  <si>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</si>
  <si>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</si>
  <si>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</si>
  <si>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</si>
  <si>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</si>
  <si>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</si>
  <si>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</si>
  <si>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</si>
  <si>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</si>
  <si>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</si>
  <si>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</si>
  <si>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</si>
  <si>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</si>
  <si>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</si>
  <si>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</si>
  <si>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</si>
  <si>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</si>
  <si>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</si>
  <si>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</si>
  <si>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</si>
  <si>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</si>
  <si>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</si>
  <si>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</si>
  <si>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</si>
  <si>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</si>
  <si>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</si>
  <si>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</si>
  <si>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</si>
  <si>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</si>
  <si>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</si>
  <si>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</si>
  <si>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</si>
  <si>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</si>
  <si>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</si>
  <si>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</si>
  <si>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</si>
  <si>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</si>
  <si>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</si>
  <si>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</si>
  <si>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</si>
  <si>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</si>
  <si>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</si>
  <si>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</si>
  <si>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</si>
  <si>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</si>
  <si>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</si>
  <si>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</si>
  <si>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</si>
  <si>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</si>
  <si>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</si>
  <si>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</si>
  <si>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</si>
  <si>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</si>
  <si>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</si>
  <si>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</si>
  <si>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</si>
  <si>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</si>
  <si>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</si>
  <si>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</si>
  <si>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</si>
  <si>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</si>
  <si>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</si>
  <si>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</si>
  <si>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</si>
  <si>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</si>
  <si>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</si>
  <si>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</si>
  <si>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</si>
  <si>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</si>
  <si>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</si>
  <si>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</si>
  <si>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</si>
  <si>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</si>
  <si>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</si>
  <si>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</si>
  <si>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</si>
  <si>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</si>
  <si>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</si>
  <si>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</si>
  <si>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</si>
  <si>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</si>
  <si>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</si>
  <si>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</si>
  <si>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</si>
  <si>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</si>
  <si>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</si>
  <si>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</si>
  <si>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</si>
  <si>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</si>
  <si>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</si>
  <si>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</si>
  <si>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</si>
  <si>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</si>
  <si>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</si>
  <si>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</si>
  <si>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</si>
  <si>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</si>
  <si>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</si>
  <si>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</si>
  <si>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</si>
  <si>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</si>
  <si>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</si>
  <si>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</si>
  <si>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</si>
  <si>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</si>
  <si>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</si>
  <si>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</si>
  <si>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</si>
  <si>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</si>
  <si>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</si>
  <si>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</si>
  <si>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</si>
  <si>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</si>
  <si>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</si>
  <si>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</si>
  <si>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</si>
  <si>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</si>
  <si>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</si>
  <si>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</si>
  <si>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</si>
  <si>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</si>
  <si>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</si>
  <si>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</si>
  <si>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</si>
  <si>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</si>
  <si>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</si>
  <si>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</si>
  <si>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</si>
  <si>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</si>
  <si>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</si>
  <si>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</si>
  <si>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</si>
  <si>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</si>
  <si>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</si>
  <si>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</si>
  <si>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</si>
  <si>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</si>
  <si>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</si>
  <si>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</si>
  <si>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</si>
  <si>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</si>
  <si>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</si>
  <si>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</si>
  <si>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</si>
  <si>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</si>
  <si>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</si>
  <si>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</si>
  <si>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</si>
  <si>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</si>
  <si>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</si>
  <si>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</si>
  <si>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</si>
  <si>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</si>
  <si>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</si>
  <si>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</si>
  <si>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</si>
  <si>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</si>
  <si>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</si>
  <si>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</si>
  <si>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</si>
  <si>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</si>
  <si>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</si>
  <si>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</si>
  <si>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</si>
  <si>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</si>
  <si>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</si>
  <si>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</si>
  <si>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</si>
  <si>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</si>
  <si>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</si>
  <si>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</si>
  <si>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</si>
  <si>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</si>
  <si>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</si>
  <si>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</si>
  <si>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</si>
  <si>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</si>
  <si>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</si>
  <si>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</si>
  <si>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</si>
  <si>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</si>
  <si>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</si>
  <si>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</si>
  <si>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</si>
  <si>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</si>
  <si>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</si>
  <si>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</si>
  <si>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</si>
  <si>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</si>
  <si>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</si>
  <si>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</si>
  <si>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</si>
  <si>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</si>
  <si>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</si>
  <si>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</si>
  <si>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</si>
  <si>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</si>
  <si>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</si>
  <si>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</si>
  <si>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</si>
  <si>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</si>
  <si>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</si>
  <si>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</si>
  <si>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</si>
  <si>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</si>
  <si>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</si>
  <si>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</si>
  <si>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</si>
  <si>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</si>
  <si>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</si>
  <si>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</si>
  <si>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</si>
  <si>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</si>
  <si>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</si>
  <si>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</si>
  <si>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</si>
  <si>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</si>
  <si>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</si>
  <si>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</si>
  <si>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</si>
  <si>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</si>
  <si>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</si>
  <si>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</si>
  <si>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</si>
  <si>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</si>
  <si>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</si>
  <si>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</si>
  <si>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</si>
  <si>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</si>
  <si>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</si>
  <si>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</si>
  <si>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</si>
  <si>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</si>
  <si>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</si>
  <si>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</si>
  <si>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</si>
  <si>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</si>
  <si>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</si>
  <si>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</si>
  <si>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</si>
  <si>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</si>
  <si>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</si>
  <si>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</si>
  <si>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</si>
  <si>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</si>
  <si>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</si>
  <si>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</si>
  <si>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</si>
  <si>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</si>
  <si>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</si>
  <si>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</si>
  <si>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</si>
  <si>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</si>
  <si>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</si>
  <si>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</si>
  <si>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</si>
  <si>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</si>
  <si>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</si>
  <si>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</si>
  <si>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</si>
  <si>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</si>
  <si>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</si>
  <si>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</si>
  <si>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</si>
  <si>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</si>
  <si>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</si>
  <si>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</si>
  <si>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</si>
  <si>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</si>
  <si>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</si>
  <si>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</si>
  <si>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</si>
  <si>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</si>
  <si>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</si>
  <si>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</si>
  <si>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</si>
  <si>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</si>
  <si>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</si>
  <si>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</si>
  <si>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</si>
  <si>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</si>
  <si>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</si>
  <si>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</si>
  <si>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</si>
  <si>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</si>
  <si>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</si>
  <si>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</si>
  <si>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</si>
  <si>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</si>
  <si>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</si>
  <si>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</si>
  <si>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</si>
  <si>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</si>
  <si>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</si>
  <si>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</si>
  <si>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</si>
  <si>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</si>
  <si>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</si>
  <si>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</si>
  <si>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</si>
  <si>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</si>
  <si>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</si>
  <si>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</si>
  <si>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</si>
  <si>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</si>
  <si>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</si>
  <si>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</si>
  <si>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</si>
  <si>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</si>
  <si>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</si>
  <si>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</si>
  <si>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</si>
  <si>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</si>
  <si>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</si>
  <si>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</si>
  <si>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</si>
  <si>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</si>
  <si>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</si>
  <si>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</si>
  <si>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</si>
  <si>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</si>
  <si>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</si>
  <si>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</si>
  <si>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</si>
  <si>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</si>
  <si>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</si>
  <si>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</si>
  <si>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</si>
  <si>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</si>
  <si>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</si>
  <si>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</si>
  <si>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</si>
  <si>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</si>
  <si>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</si>
  <si>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</si>
  <si>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</si>
  <si>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</si>
  <si>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</si>
  <si>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</si>
  <si>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</si>
  <si>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</si>
  <si>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</si>
  <si>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</si>
  <si>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</si>
  <si>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</si>
  <si>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</si>
  <si>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</si>
  <si>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</si>
  <si>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</si>
  <si>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</si>
  <si>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</si>
  <si>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</si>
  <si>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</si>
  <si>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</si>
  <si>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</si>
  <si>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</si>
  <si>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</si>
  <si>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</si>
  <si>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</si>
  <si>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</si>
  <si>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</si>
  <si>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</si>
  <si>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</si>
  <si>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</si>
  <si>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</si>
  <si>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</si>
  <si>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</si>
  <si>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</si>
  <si>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</si>
  <si>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</si>
  <si>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</si>
  <si>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</si>
  <si>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</si>
  <si>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</si>
  <si>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</si>
  <si>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</si>
  <si>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</si>
  <si>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</si>
  <si>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</si>
  <si>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</si>
  <si>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</si>
  <si>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</si>
  <si>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</si>
  <si>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</si>
  <si>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</si>
  <si>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</si>
  <si>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</si>
  <si>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</si>
  <si>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</si>
  <si>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</si>
  <si>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</si>
  <si>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</si>
  <si>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</si>
  <si>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</si>
  <si>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</si>
  <si>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</si>
  <si>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</si>
  <si>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</si>
  <si>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</si>
  <si>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</si>
  <si>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</si>
  <si>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</si>
  <si>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</si>
  <si>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</si>
  <si>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</si>
  <si>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</si>
  <si>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</si>
  <si>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</si>
  <si>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</si>
  <si>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</si>
  <si>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</si>
  <si>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</si>
  <si>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</si>
  <si>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</si>
  <si>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</si>
  <si>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</si>
  <si>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</si>
  <si>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</si>
  <si>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</si>
  <si>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</si>
  <si>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</si>
  <si>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</si>
  <si>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</si>
  <si>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</si>
  <si>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</si>
  <si>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</si>
  <si>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</si>
  <si>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</si>
  <si>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</si>
  <si>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</si>
  <si>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</si>
  <si>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</si>
  <si>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</si>
  <si>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</si>
  <si>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</si>
  <si>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</si>
  <si>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</si>
  <si>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</si>
  <si>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</si>
  <si>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</si>
  <si>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</si>
  <si>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</si>
  <si>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</si>
  <si>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</si>
  <si>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</si>
  <si>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</si>
  <si>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</si>
  <si>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</si>
  <si>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</si>
  <si>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</si>
  <si>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</si>
  <si>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</si>
  <si>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</si>
  <si>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</si>
  <si>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</si>
  <si>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</si>
  <si>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</si>
  <si>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</si>
  <si>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</si>
  <si>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</si>
  <si>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</si>
  <si>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</si>
  <si>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</si>
  <si>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</si>
  <si>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</si>
  <si>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</si>
  <si>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</si>
  <si>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</si>
  <si>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</si>
  <si>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</si>
  <si>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</si>
  <si>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</si>
  <si>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</si>
  <si>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</si>
  <si>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</si>
  <si>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</si>
  <si>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</si>
  <si>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</si>
  <si>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</si>
  <si>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</si>
  <si>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</si>
  <si>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</si>
  <si>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</si>
  <si>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</si>
  <si>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</si>
  <si>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</si>
  <si>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</si>
  <si>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</si>
  <si>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</si>
  <si>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</si>
  <si>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</si>
  <si>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</si>
  <si>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</si>
  <si>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</si>
  <si>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</si>
  <si>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</si>
  <si>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</si>
  <si>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</si>
  <si>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</si>
  <si>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</si>
  <si>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</si>
  <si>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</si>
  <si>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</si>
  <si>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</si>
  <si>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</si>
  <si>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</si>
  <si>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</si>
  <si>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</si>
  <si>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</si>
  <si>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</si>
  <si>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</si>
  <si>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</si>
  <si>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</si>
  <si>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</si>
  <si>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</si>
  <si>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</si>
  <si>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</si>
  <si>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</si>
  <si>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</si>
  <si>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</si>
  <si>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</si>
  <si>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</si>
  <si>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</si>
  <si>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</si>
  <si>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</si>
  <si>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</si>
  <si>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</si>
  <si>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</si>
  <si>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</si>
  <si>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</si>
  <si>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</si>
  <si>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</si>
  <si>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</si>
  <si>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</si>
  <si>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</si>
  <si>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</si>
  <si>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</si>
  <si>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</si>
  <si>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</si>
  <si>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</si>
  <si>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</si>
  <si>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</si>
  <si>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</si>
  <si>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</si>
  <si>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</si>
  <si>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</si>
  <si>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</si>
  <si>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</si>
  <si>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</si>
  <si>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</si>
  <si>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</si>
  <si>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</si>
  <si>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</si>
  <si>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</si>
  <si>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</si>
  <si>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</si>
  <si>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</si>
  <si>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</si>
  <si>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</si>
  <si>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</si>
  <si>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</si>
  <si>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</si>
  <si>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</si>
  <si>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</si>
  <si>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</si>
  <si>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</si>
  <si>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</si>
  <si>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</si>
  <si>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</si>
  <si>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</si>
  <si>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</si>
  <si>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</si>
  <si>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</si>
  <si>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</si>
  <si>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</si>
  <si>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</si>
  <si>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</si>
  <si>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</si>
  <si>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</si>
  <si>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</si>
  <si>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</si>
  <si>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</si>
  <si>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</si>
  <si>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</si>
  <si>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</si>
  <si>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</si>
  <si>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</si>
  <si>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</si>
  <si>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</si>
  <si>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</si>
  <si>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</si>
  <si>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</si>
  <si>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</si>
  <si>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</si>
  <si>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</si>
  <si>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</si>
  <si>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</si>
  <si>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</si>
  <si>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</si>
  <si>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</si>
  <si>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</si>
  <si>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</si>
  <si>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</si>
  <si>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</si>
  <si>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</si>
  <si>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</si>
  <si>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</si>
  <si>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</si>
  <si>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</si>
  <si>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</si>
  <si>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</si>
  <si>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</si>
  <si>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</si>
  <si>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</si>
  <si>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</si>
  <si>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</si>
  <si>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</si>
  <si>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</si>
  <si>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</si>
  <si>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</si>
  <si>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</si>
  <si>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</si>
  <si>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</si>
  <si>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</si>
  <si>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</si>
  <si>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</si>
  <si>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</si>
  <si>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</si>
  <si>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</si>
  <si>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</si>
  <si>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</si>
  <si>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</si>
  <si>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</si>
  <si>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</si>
  <si>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</si>
  <si>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</si>
  <si>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</si>
  <si>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</si>
  <si>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</si>
  <si>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</si>
  <si>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</si>
  <si>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</si>
  <si>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</si>
  <si>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</si>
  <si>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</si>
  <si>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</si>
  <si>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</si>
  <si>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</si>
  <si>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</si>
  <si>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</si>
  <si>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</si>
  <si>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</si>
  <si>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</si>
  <si>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</si>
  <si>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</si>
  <si>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</si>
  <si>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</si>
  <si>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</si>
  <si>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</si>
  <si>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</si>
  <si>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</si>
  <si>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</si>
  <si>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</si>
  <si>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</si>
  <si>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</si>
  <si>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</si>
  <si>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</si>
  <si>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</si>
  <si>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</si>
  <si>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</si>
  <si>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</si>
  <si>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</si>
  <si>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</si>
  <si>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</si>
  <si>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</si>
  <si>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</si>
  <si>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</si>
  <si>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</si>
  <si>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</si>
  <si>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</si>
  <si>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</si>
  <si>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</si>
  <si>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</si>
  <si>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</si>
  <si>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</si>
  <si>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</si>
  <si>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</si>
  <si>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</si>
  <si>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</si>
  <si>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</si>
  <si>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</si>
  <si>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</si>
  <si>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</si>
  <si>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</si>
  <si>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</si>
  <si>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</si>
  <si>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</si>
  <si>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</si>
  <si>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</si>
  <si>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</si>
  <si>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</si>
  <si>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</si>
  <si>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</si>
  <si>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</si>
  <si>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</si>
  <si>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</si>
  <si>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</si>
  <si>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</si>
  <si>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</si>
  <si>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</si>
  <si>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</si>
  <si>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</si>
  <si>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</si>
  <si>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</si>
  <si>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</si>
  <si>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</si>
  <si>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</si>
  <si>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</si>
  <si>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</si>
  <si>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</si>
  <si>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</si>
  <si>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</si>
  <si>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</si>
  <si>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</si>
  <si>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</si>
  <si>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</si>
  <si>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</si>
  <si>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</si>
  <si>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</si>
  <si>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</si>
  <si>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</si>
  <si>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</si>
  <si>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</si>
  <si>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</si>
  <si>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</si>
  <si>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</si>
  <si>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</si>
  <si>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</si>
  <si>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</si>
  <si>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</si>
  <si>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</si>
  <si>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</si>
  <si>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</si>
  <si>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</si>
  <si>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</si>
  <si>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</si>
  <si>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</si>
  <si>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</si>
  <si>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</si>
  <si>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</si>
  <si>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</si>
  <si>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</si>
  <si>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</si>
  <si>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</si>
  <si>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</si>
  <si>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</si>
  <si>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</si>
  <si>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</si>
  <si>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</si>
  <si>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</si>
  <si>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</si>
  <si>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</si>
  <si>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</si>
  <si>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</si>
  <si>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</si>
  <si>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</si>
  <si>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</si>
  <si>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</si>
  <si>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</si>
  <si>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</si>
  <si>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</si>
  <si>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</si>
  <si>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</si>
  <si>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</si>
  <si>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</si>
  <si>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</si>
  <si>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</si>
  <si>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</si>
  <si>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</si>
  <si>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</si>
  <si>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</si>
  <si>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</si>
  <si>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</si>
  <si>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</si>
  <si>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</si>
  <si>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</si>
  <si>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</si>
  <si>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</si>
  <si>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</si>
  <si>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</si>
  <si>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</si>
  <si>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</si>
  <si>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</si>
  <si>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</si>
  <si>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</si>
  <si>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</si>
  <si>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</si>
  <si>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</si>
  <si>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</si>
  <si>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</si>
  <si>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</si>
  <si>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</si>
  <si>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</si>
  <si>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</si>
  <si>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</si>
  <si>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</si>
  <si>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</si>
  <si>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</si>
  <si>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</si>
  <si>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</si>
  <si>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</si>
  <si>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</si>
  <si>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</si>
  <si>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</si>
  <si>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</si>
  <si>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</si>
  <si>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</si>
  <si>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</si>
  <si>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</si>
  <si>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</si>
  <si>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</si>
  <si>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</si>
  <si>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</si>
  <si>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</si>
  <si>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</si>
  <si>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</si>
  <si>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</si>
  <si>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</si>
  <si>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</si>
  <si>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</si>
  <si>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</si>
  <si>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</si>
  <si>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</si>
  <si>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</si>
  <si>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</si>
  <si>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</si>
  <si>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</si>
  <si>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</si>
  <si>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</si>
  <si>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</si>
  <si>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</si>
  <si>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</si>
  <si>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</si>
  <si>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</si>
  <si>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</si>
  <si>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</si>
  <si>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</si>
  <si>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</si>
  <si>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</si>
  <si>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</si>
  <si>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</si>
  <si>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</si>
  <si>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</si>
  <si>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</si>
  <si>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</si>
  <si>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</si>
  <si>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</si>
  <si>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</si>
  <si>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</si>
  <si>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</si>
  <si>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</si>
  <si>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</si>
  <si>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</si>
  <si>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</si>
  <si>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</si>
  <si>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</si>
  <si>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</si>
  <si>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</si>
  <si>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</si>
  <si>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</si>
  <si>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</si>
  <si>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</si>
  <si>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</si>
  <si>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</si>
  <si>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</si>
  <si>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</si>
  <si>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</si>
  <si>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</si>
  <si>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</si>
  <si>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</si>
  <si>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</si>
  <si>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</si>
  <si>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</si>
  <si>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</si>
  <si>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</si>
  <si>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</si>
  <si>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</si>
  <si>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</si>
  <si>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</si>
  <si>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</si>
  <si>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</si>
  <si>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</si>
  <si>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</si>
  <si>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</si>
  <si>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</si>
  <si>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</si>
  <si>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</si>
  <si>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</si>
  <si>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</si>
  <si>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</si>
  <si>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</si>
  <si>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</si>
  <si>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</si>
  <si>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</si>
  <si>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</si>
  <si>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</si>
  <si>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</si>
  <si>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</si>
  <si>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</si>
  <si>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</si>
  <si>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</si>
  <si>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</si>
  <si>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</si>
  <si>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</si>
  <si>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</si>
  <si>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</si>
  <si>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</si>
  <si>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</si>
  <si>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</si>
  <si>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</si>
  <si>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</si>
  <si>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</si>
  <si>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</si>
  <si>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</si>
  <si>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</si>
  <si>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</si>
  <si>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</si>
  <si>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</si>
  <si>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</si>
  <si>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</si>
  <si>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</si>
  <si>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</si>
  <si>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</si>
  <si>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</si>
  <si>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</si>
  <si>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</si>
  <si>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</si>
  <si>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</si>
  <si>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</si>
  <si>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</si>
  <si>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</si>
  <si>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</si>
  <si>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</si>
  <si>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</si>
  <si>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</si>
  <si>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</si>
  <si>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</si>
  <si>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</si>
  <si>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</si>
  <si>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</si>
  <si>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</si>
  <si>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</si>
  <si>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</si>
  <si>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</si>
  <si>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</si>
  <si>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</si>
  <si>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</si>
  <si>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</si>
  <si>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</si>
  <si>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</si>
  <si>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</si>
  <si>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</si>
  <si>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</si>
  <si>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</si>
  <si>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</si>
  <si>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</si>
  <si>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</si>
  <si>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</si>
  <si>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</si>
  <si>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</si>
  <si>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</si>
  <si>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</si>
  <si>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</si>
  <si>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</si>
  <si>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</si>
  <si>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</si>
  <si>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</si>
  <si>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</si>
  <si>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</si>
  <si>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</si>
  <si>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</si>
  <si>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</si>
  <si>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</si>
  <si>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</si>
  <si>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</si>
  <si>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</si>
  <si>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</si>
  <si>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</si>
  <si>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</si>
  <si>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</si>
  <si>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</si>
  <si>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</si>
  <si>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</si>
  <si>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</si>
  <si>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</si>
  <si>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</si>
  <si>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</si>
  <si>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</si>
  <si>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</si>
  <si>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</si>
  <si>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</si>
  <si>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</si>
  <si>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</si>
  <si>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</si>
  <si>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</si>
  <si>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</si>
  <si>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</si>
  <si>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</si>
  <si>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</si>
  <si>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</si>
  <si>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</si>
  <si>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</si>
  <si>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</si>
  <si>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</si>
  <si>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</si>
  <si>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</si>
  <si>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</si>
  <si>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</si>
  <si>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</si>
  <si>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</si>
  <si>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</si>
  <si>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</si>
  <si>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</si>
  <si>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</si>
  <si>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</si>
  <si>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</si>
  <si>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</si>
  <si>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</si>
  <si>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</si>
  <si>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</si>
  <si>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</si>
  <si>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</si>
  <si>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</si>
  <si>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</si>
  <si>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</si>
  <si>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</si>
  <si>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</si>
  <si>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</si>
  <si>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</si>
  <si>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</si>
  <si>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</si>
  <si>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</si>
  <si>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</si>
  <si>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</si>
  <si>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</si>
  <si>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</si>
  <si>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</si>
  <si>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</si>
  <si>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</si>
  <si>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</si>
  <si>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</si>
  <si>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</si>
  <si>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</si>
  <si>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</si>
  <si>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</si>
  <si>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</si>
  <si>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</si>
  <si>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</si>
  <si>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</si>
  <si>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</si>
  <si>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</si>
  <si>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</si>
  <si>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</si>
  <si>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</si>
  <si>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</si>
  <si>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</si>
  <si>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</si>
  <si>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</si>
  <si>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</si>
  <si>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</si>
  <si>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</si>
  <si>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</si>
  <si>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</si>
  <si>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</si>
  <si>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</si>
  <si>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</si>
  <si>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</si>
  <si>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</si>
  <si>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</si>
  <si>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</si>
  <si>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</si>
  <si>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</si>
  <si>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</si>
  <si>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</si>
  <si>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</si>
  <si>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</si>
  <si>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</si>
  <si>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</si>
  <si>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</si>
  <si>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</si>
  <si>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</si>
  <si>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</si>
  <si>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</si>
  <si>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</si>
  <si>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</si>
  <si>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</si>
  <si>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</si>
  <si>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</si>
  <si>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</si>
  <si>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</si>
  <si>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</si>
  <si>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</si>
  <si>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</si>
  <si>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</si>
  <si>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</si>
  <si>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</si>
  <si>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</si>
  <si>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</si>
  <si>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</si>
  <si>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</si>
  <si>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</si>
  <si>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</si>
  <si>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</si>
  <si>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</si>
  <si>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</si>
  <si>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</si>
  <si>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</si>
  <si>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</si>
  <si>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</si>
  <si>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</si>
  <si>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</si>
  <si>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</si>
  <si>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</si>
  <si>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</si>
  <si>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</si>
  <si>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</si>
  <si>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</si>
  <si>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</si>
  <si>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</si>
  <si>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</si>
  <si>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</si>
  <si>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</si>
  <si>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</si>
  <si>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</si>
  <si>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</si>
  <si>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</si>
  <si>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</si>
  <si>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</si>
  <si>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</si>
  <si>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</si>
  <si>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</si>
  <si>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</si>
  <si>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</si>
  <si>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</si>
  <si>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</si>
  <si>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</si>
  <si>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</si>
  <si>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</si>
  <si>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</si>
  <si>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</si>
  <si>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</si>
  <si>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</si>
  <si>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</si>
  <si>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</si>
  <si>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</si>
  <si>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</si>
  <si>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</si>
  <si>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</si>
  <si>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</si>
  <si>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</si>
  <si>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</si>
  <si>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</si>
  <si>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</si>
  <si>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</si>
  <si>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</si>
  <si>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</si>
  <si>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</si>
  <si>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</si>
  <si>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</si>
  <si>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</si>
  <si>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</si>
  <si>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</si>
  <si>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</si>
  <si>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</si>
  <si>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</si>
  <si>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</si>
  <si>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</si>
  <si>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</si>
  <si>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</si>
  <si>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</si>
  <si>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</si>
  <si>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</si>
  <si>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</si>
  <si>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</si>
  <si>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</si>
  <si>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</si>
  <si>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</si>
  <si>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</si>
  <si>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</si>
  <si>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</si>
  <si>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</si>
  <si>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</si>
  <si>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</si>
  <si>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</si>
  <si>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</si>
  <si>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</si>
  <si>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</si>
  <si>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</si>
  <si>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</si>
  <si>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</si>
  <si>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</si>
  <si>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</si>
  <si>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</si>
  <si>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</si>
  <si>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</si>
  <si>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</si>
  <si>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</si>
  <si>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</si>
  <si>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</si>
  <si>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</si>
  <si>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</si>
  <si>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</si>
  <si>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</si>
  <si>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</si>
  <si>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</si>
  <si>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</si>
  <si>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</si>
  <si>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</si>
  <si>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</si>
  <si>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</si>
  <si>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</si>
  <si>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</si>
  <si>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</si>
  <si>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</si>
  <si>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</si>
  <si>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</si>
  <si>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</si>
  <si>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</si>
  <si>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</si>
  <si>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</si>
  <si>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</si>
  <si>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</si>
  <si>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</si>
  <si>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</si>
  <si>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</si>
  <si>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</si>
  <si>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</si>
  <si>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</si>
  <si>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</si>
  <si>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</si>
  <si>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</si>
  <si>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</si>
  <si>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</si>
  <si>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</si>
  <si>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</si>
  <si>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</si>
  <si>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</si>
  <si>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</si>
  <si>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</si>
  <si>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</si>
  <si>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</si>
  <si>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</si>
  <si>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</si>
  <si>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</si>
  <si>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</si>
  <si>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</si>
  <si>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</si>
  <si>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</si>
  <si>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</si>
  <si>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</si>
  <si>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</si>
  <si>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</si>
  <si>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</si>
  <si>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</si>
  <si>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</si>
  <si>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</si>
  <si>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</si>
  <si>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</si>
  <si>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</si>
  <si>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</si>
  <si>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</si>
  <si>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</si>
  <si>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</si>
  <si>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</si>
  <si>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</si>
  <si>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</si>
  <si>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</si>
  <si>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</si>
  <si>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</si>
  <si>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</si>
  <si>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</si>
  <si>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</si>
  <si>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</si>
  <si>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</si>
  <si>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</si>
  <si>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</si>
  <si>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</si>
  <si>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</si>
  <si>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</si>
  <si>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</si>
  <si>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</si>
  <si>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</si>
  <si>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</si>
  <si>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</si>
  <si>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</si>
  <si>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</si>
  <si>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</si>
  <si>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</si>
  <si>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</si>
  <si>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</si>
  <si>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</si>
  <si>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</si>
  <si>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</si>
  <si>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</si>
  <si>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</si>
  <si>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</si>
  <si>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</si>
  <si>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</si>
  <si>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</si>
  <si>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</si>
  <si>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</si>
  <si>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</si>
  <si>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</si>
  <si>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</si>
  <si>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</si>
  <si>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</si>
  <si>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</si>
  <si>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</si>
  <si>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</si>
  <si>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</si>
  <si>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</si>
  <si>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</si>
  <si>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</si>
  <si>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</si>
  <si>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</si>
  <si>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</si>
  <si>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</si>
  <si>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</si>
  <si>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</si>
  <si>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</si>
  <si>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</si>
  <si>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</si>
  <si>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</si>
  <si>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</si>
  <si>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</si>
  <si>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</si>
  <si>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</si>
  <si>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</si>
  <si>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</si>
  <si>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</si>
  <si>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</si>
  <si>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</si>
  <si>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</si>
  <si>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</si>
  <si>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</si>
  <si>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</si>
  <si>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</si>
  <si>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</si>
  <si>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</si>
  <si>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</si>
  <si>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</si>
  <si>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</si>
  <si>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</si>
  <si>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</si>
  <si>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</si>
  <si>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</si>
  <si>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</si>
  <si>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</si>
  <si>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</si>
  <si>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</si>
  <si>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</si>
  <si>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</si>
  <si>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</si>
  <si>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</si>
  <si>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</si>
  <si>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</si>
  <si>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</si>
  <si>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</si>
  <si>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</si>
  <si>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</si>
  <si>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</si>
  <si>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</si>
  <si>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</si>
  <si>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</si>
  <si>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</si>
  <si>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</si>
  <si>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</si>
  <si>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</si>
  <si>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</si>
  <si>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</si>
  <si>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</si>
  <si>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</si>
  <si>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</si>
  <si>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</si>
  <si>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</si>
  <si>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</si>
  <si>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</si>
  <si>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</si>
  <si>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</si>
  <si>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</si>
  <si>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</si>
  <si>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</si>
  <si>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</si>
  <si>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</si>
  <si>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</si>
  <si>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</si>
  <si>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</si>
  <si>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</si>
  <si>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</si>
  <si>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</si>
  <si>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</si>
  <si>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</si>
  <si>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</si>
  <si>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</si>
  <si>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</si>
  <si>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</si>
  <si>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</si>
  <si>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</si>
  <si>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</si>
  <si>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</si>
  <si>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</si>
  <si>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</si>
  <si>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</si>
  <si>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</si>
  <si>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</si>
  <si>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</si>
  <si>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</si>
  <si>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</si>
  <si>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</si>
  <si>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</si>
  <si>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</si>
  <si>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</si>
  <si>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</si>
  <si>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</si>
  <si>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</si>
  <si>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</si>
  <si>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</si>
  <si>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</si>
  <si>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</si>
  <si>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</si>
  <si>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</si>
  <si>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</si>
  <si>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</si>
  <si>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</si>
  <si>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</si>
  <si>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</si>
  <si>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</si>
  <si>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</si>
  <si>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</si>
  <si>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</si>
  <si>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</si>
  <si>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</si>
  <si>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</si>
  <si>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</si>
  <si>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</si>
  <si>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</si>
  <si>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</si>
  <si>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</si>
  <si>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</si>
  <si>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</si>
  <si>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</si>
  <si>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</si>
  <si>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</si>
  <si>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</si>
  <si>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</si>
  <si>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</si>
  <si>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</si>
  <si>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</si>
  <si>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</si>
  <si>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</si>
  <si>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</si>
  <si>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</si>
  <si>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</si>
  <si>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</si>
  <si>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</si>
  <si>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</si>
  <si>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</si>
  <si>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</si>
  <si>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</si>
  <si>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</si>
  <si>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</si>
  <si>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</si>
  <si>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</si>
  <si>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</si>
  <si>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</si>
  <si>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</si>
  <si>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</si>
  <si>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</si>
  <si>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</si>
  <si>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</si>
  <si>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</si>
  <si>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</si>
  <si>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</si>
  <si>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</si>
  <si>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</si>
  <si>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</si>
  <si>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</si>
  <si>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</si>
  <si>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</si>
  <si>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</si>
  <si>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</si>
  <si>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</si>
  <si>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</si>
  <si>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</si>
  <si>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</si>
  <si>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</si>
  <si>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</si>
  <si>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</si>
  <si>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</si>
  <si>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</si>
  <si>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</si>
  <si>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</si>
  <si>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</si>
  <si>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</si>
  <si>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</si>
  <si>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</si>
  <si>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</si>
  <si>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</si>
  <si>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</si>
  <si>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</si>
  <si>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</si>
  <si>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</si>
  <si>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</si>
  <si>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</si>
  <si>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</si>
  <si>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</si>
  <si>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</si>
  <si>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</si>
  <si>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</si>
  <si>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</si>
  <si>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</si>
  <si>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</si>
  <si>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</si>
  <si>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</si>
  <si>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</si>
  <si>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</si>
  <si>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</si>
  <si>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</si>
  <si>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</si>
  <si>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</si>
  <si>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</si>
  <si>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</si>
  <si>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</si>
  <si>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</si>
  <si>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</si>
  <si>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</si>
  <si>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</si>
  <si>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</si>
  <si>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</si>
  <si>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</si>
  <si>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</si>
  <si>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</si>
  <si>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</si>
  <si>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</si>
  <si>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</si>
  <si>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</si>
  <si>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</si>
  <si>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</si>
  <si>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</si>
  <si>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</si>
  <si>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</si>
  <si>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</si>
  <si>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</si>
  <si>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</si>
  <si>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</si>
  <si>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</si>
  <si>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</si>
  <si>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</si>
  <si>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</si>
  <si>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</si>
  <si>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</si>
  <si>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</si>
  <si>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</si>
  <si>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</si>
  <si>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</si>
  <si>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</si>
  <si>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</si>
  <si>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</si>
  <si>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</si>
  <si>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</si>
  <si>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</si>
  <si>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</si>
  <si>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</si>
  <si>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</si>
  <si>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</si>
  <si>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</si>
  <si>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</si>
  <si>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</si>
  <si>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</si>
  <si>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</si>
  <si>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</si>
  <si>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</si>
  <si>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</si>
  <si>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</si>
  <si>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</si>
  <si>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</si>
  <si>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</si>
  <si>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</si>
  <si>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</si>
  <si>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</si>
  <si>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</si>
  <si>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</si>
  <si>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</si>
  <si>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</si>
  <si>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</si>
  <si>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</si>
  <si>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</si>
  <si>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</si>
  <si>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</si>
  <si>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</si>
  <si>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</si>
  <si>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</si>
  <si>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</si>
  <si>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</si>
  <si>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</si>
  <si>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</si>
  <si>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</si>
  <si>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</si>
  <si>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</si>
  <si>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</si>
  <si>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</si>
  <si>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</si>
  <si>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</si>
  <si>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</si>
  <si>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</si>
  <si>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</si>
  <si>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</si>
  <si>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</si>
  <si>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</si>
  <si>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</si>
  <si>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</si>
  <si>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</si>
  <si>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</si>
  <si>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</si>
  <si>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</si>
  <si>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</si>
  <si>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</si>
  <si>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</si>
  <si>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</si>
  <si>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</si>
  <si>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</si>
  <si>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</si>
  <si>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</si>
  <si>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</si>
  <si>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</si>
  <si>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</si>
  <si>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</si>
  <si>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</si>
  <si>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</si>
  <si>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</si>
  <si>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</si>
  <si>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</si>
  <si>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</si>
  <si>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</si>
  <si>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</si>
  <si>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</si>
  <si>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</si>
  <si>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</si>
  <si>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</si>
  <si>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</si>
  <si>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</si>
  <si>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</si>
  <si>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</si>
  <si>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</si>
  <si>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</si>
  <si>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</si>
  <si>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</si>
  <si>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</si>
  <si>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</si>
  <si>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</si>
  <si>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</si>
  <si>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</si>
  <si>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</si>
  <si>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</si>
  <si>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</si>
  <si>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</si>
  <si>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</si>
  <si>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</si>
  <si>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</si>
  <si>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</si>
  <si>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</si>
  <si>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</si>
  <si>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</si>
  <si>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</si>
  <si>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</si>
  <si>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</si>
  <si>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</si>
  <si>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</si>
  <si>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</si>
  <si>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</si>
  <si>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</si>
  <si>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</si>
  <si>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</si>
  <si>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</si>
  <si>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</si>
  <si>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</si>
  <si>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</si>
  <si>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</si>
  <si>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</si>
  <si>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</si>
  <si>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</si>
  <si>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</si>
  <si>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</si>
  <si>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</si>
  <si>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</si>
  <si>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</si>
  <si>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</si>
  <si>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</si>
  <si>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</si>
  <si>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</si>
  <si>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</si>
  <si>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</si>
  <si>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</si>
  <si>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</si>
  <si>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</si>
  <si>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</si>
  <si>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</si>
  <si>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</si>
  <si>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</si>
  <si>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</si>
  <si>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</si>
  <si>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</si>
  <si>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</si>
  <si>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</si>
  <si>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</si>
  <si>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</si>
  <si>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</si>
  <si>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</si>
  <si>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</si>
  <si>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</si>
  <si>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</si>
  <si>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</si>
  <si>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</si>
  <si>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</si>
  <si>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</si>
  <si>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</si>
  <si>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</si>
  <si>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</si>
  <si>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</si>
  <si>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</si>
  <si>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</si>
  <si>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</si>
  <si>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</si>
  <si>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</si>
  <si>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</si>
  <si>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</si>
  <si>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</si>
  <si>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</si>
  <si>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</si>
  <si>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</si>
  <si>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</si>
  <si>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</si>
  <si>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</si>
  <si>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</si>
  <si>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</si>
  <si>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</si>
  <si>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</si>
  <si>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</si>
  <si>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</si>
  <si>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</si>
  <si>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</si>
  <si>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</si>
  <si>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</si>
  <si>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</si>
  <si>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</si>
  <si>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</si>
  <si>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</si>
  <si>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</si>
  <si>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</si>
  <si>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</si>
  <si>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</si>
  <si>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</si>
  <si>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</si>
  <si>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</si>
  <si>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</si>
  <si>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</si>
  <si>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</si>
  <si>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</si>
  <si>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</si>
  <si>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</si>
  <si>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</si>
  <si>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</si>
  <si>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</si>
  <si>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</si>
  <si>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</si>
  <si>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</si>
  <si>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</si>
  <si>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</si>
  <si>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</si>
  <si>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</si>
  <si>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</si>
  <si>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</si>
  <si>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</si>
  <si>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</si>
  <si>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</si>
  <si>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</si>
  <si>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</si>
  <si>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</si>
  <si>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</si>
  <si>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</si>
  <si>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</si>
  <si>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</si>
  <si>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</si>
  <si>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</si>
  <si>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</si>
  <si>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</si>
  <si>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</si>
  <si>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</si>
  <si>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</si>
  <si>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</si>
  <si>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</si>
  <si>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</si>
  <si>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</si>
  <si>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</si>
  <si>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</si>
  <si>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</si>
  <si>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</si>
  <si>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</si>
  <si>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</si>
  <si>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</si>
  <si>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</si>
  <si>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</si>
  <si>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</si>
  <si>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</si>
  <si>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</si>
  <si>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</si>
  <si>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</si>
  <si>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</si>
  <si>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</si>
  <si>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</si>
  <si>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</si>
  <si>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</si>
  <si>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</si>
  <si>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</si>
  <si>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</si>
  <si>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</si>
  <si>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</si>
  <si>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</si>
  <si>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</si>
  <si>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</si>
  <si>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</si>
  <si>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</si>
  <si>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</si>
  <si>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</si>
  <si>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</si>
  <si>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</si>
  <si>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</si>
  <si>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</si>
  <si>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</si>
  <si>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</si>
  <si>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</si>
  <si>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</si>
  <si>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</si>
  <si>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</si>
  <si>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</si>
  <si>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</si>
  <si>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</si>
  <si>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</si>
  <si>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</si>
  <si>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</si>
  <si>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</si>
  <si>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</si>
  <si>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</si>
  <si>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</si>
  <si>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</si>
  <si>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</si>
  <si>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</si>
  <si>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</si>
  <si>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</si>
  <si>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</si>
  <si>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</si>
  <si>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</si>
  <si>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</si>
  <si>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</si>
  <si>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</si>
  <si>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</si>
  <si>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</si>
  <si>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</si>
  <si>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</si>
  <si>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</si>
  <si>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</si>
  <si>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</si>
  <si>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</si>
  <si>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</si>
  <si>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</si>
  <si>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</si>
  <si>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</si>
  <si>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</si>
  <si>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</si>
  <si>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</si>
  <si>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</si>
  <si>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</si>
  <si>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</si>
  <si>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</si>
  <si>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</si>
  <si>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</si>
  <si>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</si>
  <si>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</si>
  <si>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</si>
  <si>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</si>
  <si>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</si>
  <si>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</si>
  <si>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</si>
  <si>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</si>
  <si>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</si>
  <si>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</si>
  <si>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</si>
  <si>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</si>
  <si>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</si>
  <si>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</si>
  <si>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</si>
  <si>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</si>
  <si>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</si>
  <si>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</si>
  <si>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</si>
  <si>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</si>
  <si>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</si>
  <si>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</si>
  <si>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</si>
  <si>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</si>
  <si>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</si>
  <si>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</si>
  <si>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</si>
  <si>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</si>
  <si>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</si>
  <si>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</si>
  <si>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</si>
  <si>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</si>
  <si>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</si>
  <si>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</si>
  <si>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</si>
  <si>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</si>
  <si>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</si>
  <si>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</si>
  <si>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</si>
  <si>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</si>
  <si>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</si>
  <si>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</si>
  <si>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</si>
  <si>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</si>
  <si>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</si>
  <si>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</si>
  <si>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</si>
  <si>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</si>
  <si>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</si>
  <si>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</si>
  <si>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</si>
  <si>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</si>
  <si>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</si>
  <si>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</si>
  <si>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</si>
  <si>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</si>
  <si>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</si>
  <si>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</si>
  <si>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</si>
  <si>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</si>
  <si>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</si>
  <si>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</si>
  <si>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</si>
  <si>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</si>
  <si>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</si>
  <si>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</si>
  <si>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</si>
  <si>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</si>
  <si>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</si>
  <si>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</si>
  <si>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</si>
  <si>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</si>
  <si>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</si>
  <si>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</si>
  <si>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</si>
  <si>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</si>
  <si>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</si>
  <si>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</si>
  <si>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</si>
  <si>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</si>
  <si>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</si>
  <si>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</si>
  <si>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</si>
  <si>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</si>
  <si>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</si>
  <si>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</si>
  <si>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</si>
  <si>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</si>
  <si>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</si>
  <si>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</si>
  <si>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</si>
  <si>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</si>
  <si>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</si>
  <si>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</si>
  <si>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</si>
  <si>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</si>
  <si>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</si>
  <si>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</si>
  <si>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</si>
  <si>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</si>
  <si>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</si>
  <si>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</si>
  <si>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</si>
  <si>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</si>
  <si>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</si>
  <si>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</si>
  <si>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</si>
  <si>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</si>
  <si>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</si>
  <si>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</si>
  <si>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</si>
  <si>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</si>
  <si>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</si>
  <si>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</si>
  <si>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</si>
  <si>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</si>
  <si>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</si>
  <si>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</si>
  <si>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</si>
  <si>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</si>
  <si>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</si>
  <si>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</si>
  <si>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</si>
  <si>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</si>
  <si>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</si>
  <si>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</si>
  <si>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</si>
  <si>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</si>
  <si>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</si>
  <si>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</si>
  <si>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</si>
  <si>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</si>
  <si>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</si>
  <si>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</si>
  <si>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</si>
  <si>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</si>
  <si>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</si>
  <si>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</si>
  <si>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</si>
  <si>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</si>
  <si>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</si>
  <si>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</si>
  <si>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</si>
  <si>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</si>
  <si>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</si>
  <si>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</si>
  <si>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</si>
  <si>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</si>
  <si>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</si>
  <si>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</si>
  <si>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</si>
  <si>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</si>
  <si>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</si>
  <si>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</si>
  <si>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</si>
  <si>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</si>
  <si>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</si>
  <si>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</si>
  <si>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</si>
  <si>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</si>
  <si>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</si>
  <si>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</si>
  <si>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</si>
  <si>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</si>
  <si>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</si>
  <si>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</si>
  <si>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</si>
  <si>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</si>
  <si>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</si>
  <si>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</si>
  <si>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</si>
  <si>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</si>
  <si>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</si>
  <si>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</si>
  <si>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</si>
  <si>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</si>
  <si>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</si>
  <si>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</si>
  <si>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</si>
  <si>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</si>
  <si>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</si>
  <si>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</si>
  <si>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</si>
  <si>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</si>
  <si>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</si>
  <si>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</si>
  <si>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</si>
  <si>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</si>
  <si>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</si>
  <si>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</si>
  <si>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</si>
  <si>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</si>
  <si>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</si>
  <si>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</si>
  <si>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</si>
  <si>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</si>
  <si>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</si>
  <si>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</si>
  <si>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</si>
  <si>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</si>
  <si>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</si>
  <si>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</si>
  <si>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</si>
  <si>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</si>
  <si>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</si>
  <si>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</si>
  <si>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</si>
  <si>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</si>
  <si>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</si>
  <si>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</si>
  <si>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</si>
  <si>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</si>
  <si>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</si>
  <si>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</si>
  <si>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</si>
  <si>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</si>
  <si>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</si>
  <si>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</si>
  <si>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</si>
  <si>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</si>
  <si>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</si>
  <si>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</si>
  <si>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</si>
  <si>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</si>
  <si>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</si>
  <si>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</si>
  <si>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</si>
  <si>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</si>
  <si>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</si>
  <si>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</si>
  <si>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</si>
  <si>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</si>
  <si>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</si>
  <si>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</si>
  <si>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</si>
  <si>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</si>
  <si>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</si>
  <si>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</si>
  <si>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</si>
  <si>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</si>
  <si>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</si>
  <si>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</si>
  <si>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</si>
  <si>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</si>
  <si>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</si>
  <si>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</si>
  <si>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</si>
  <si>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</si>
  <si>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</si>
  <si>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</si>
  <si>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</si>
  <si>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</si>
  <si>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</si>
  <si>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</si>
  <si>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</si>
  <si>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</si>
  <si>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</si>
  <si>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</si>
  <si>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</si>
  <si>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</si>
  <si>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</si>
  <si>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</si>
  <si>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</si>
  <si>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</si>
  <si>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</si>
  <si>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</si>
  <si>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</si>
  <si>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</si>
  <si>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</si>
  <si>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</si>
  <si>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</si>
  <si>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</si>
  <si>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</si>
  <si>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</si>
  <si>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</si>
  <si>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</si>
  <si>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</si>
  <si>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</si>
  <si>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</si>
  <si>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</si>
  <si>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</si>
  <si>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</si>
  <si>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</si>
  <si>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</si>
  <si>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</si>
  <si>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</si>
  <si>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</si>
  <si>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</si>
  <si>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</si>
  <si>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</si>
  <si>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</si>
  <si>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</si>
  <si>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</si>
  <si>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</si>
  <si>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</si>
  <si>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</si>
  <si>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</si>
  <si>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</si>
  <si>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</si>
  <si>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</si>
  <si>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</si>
  <si>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</si>
  <si>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</si>
  <si>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</si>
  <si>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</si>
  <si>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</si>
  <si>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</si>
  <si>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</si>
  <si>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</si>
  <si>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</si>
  <si>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</si>
  <si>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</si>
  <si>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</si>
  <si>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</si>
  <si>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</si>
  <si>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</si>
  <si>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</si>
  <si>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</si>
  <si>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</si>
  <si>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</si>
  <si>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</si>
  <si>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</si>
  <si>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</si>
  <si>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</si>
  <si>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</si>
  <si>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</si>
  <si>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</si>
  <si>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</si>
  <si>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</si>
  <si>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</si>
  <si>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</si>
  <si>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</si>
  <si>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</si>
  <si>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</si>
  <si>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</si>
  <si>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</si>
  <si>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</si>
  <si>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</si>
  <si>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</si>
  <si>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</si>
  <si>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</si>
  <si>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</si>
  <si>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</si>
  <si>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</si>
  <si>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</si>
  <si>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</si>
  <si>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</si>
  <si>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</si>
  <si>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</si>
  <si>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</si>
  <si>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</si>
  <si>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</si>
  <si>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</si>
  <si>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</si>
  <si>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</si>
  <si>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</si>
  <si>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</si>
  <si>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</si>
  <si>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</si>
  <si>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</si>
  <si>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</si>
  <si>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</si>
  <si>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</si>
  <si>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</si>
  <si>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</si>
  <si>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</si>
  <si>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</si>
  <si>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</si>
  <si>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</si>
  <si>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</si>
  <si>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</si>
  <si>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</si>
  <si>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</si>
  <si>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</si>
  <si>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</si>
  <si>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</si>
  <si>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</si>
  <si>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</si>
  <si>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</si>
  <si>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</si>
  <si>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</si>
  <si>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</si>
  <si>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</si>
  <si>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</si>
  <si>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</si>
  <si>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</si>
  <si>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</si>
  <si>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</si>
  <si>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</si>
  <si>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</si>
  <si>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</si>
  <si>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</si>
  <si>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</si>
  <si>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</si>
  <si>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</si>
  <si>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</si>
  <si>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</si>
  <si>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</si>
  <si>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</si>
  <si>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</si>
  <si>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</si>
  <si>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</si>
  <si>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</si>
  <si>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</si>
  <si>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</si>
  <si>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</si>
  <si>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</si>
  <si>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</si>
  <si>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</si>
  <si>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</si>
  <si>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</si>
  <si>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</si>
  <si>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</si>
  <si>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</si>
  <si>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</si>
  <si>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</si>
  <si>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</si>
  <si>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</si>
  <si>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</si>
  <si>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</si>
  <si>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</si>
  <si>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</si>
  <si>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</si>
  <si>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</si>
  <si>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</si>
  <si>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</si>
  <si>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</si>
  <si>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</si>
  <si>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</si>
  <si>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</si>
  <si>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</si>
  <si>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</si>
  <si>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</si>
  <si>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</si>
  <si>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</si>
  <si>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</si>
  <si>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</si>
  <si>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</si>
  <si>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</si>
  <si>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</si>
  <si>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</si>
  <si>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</si>
  <si>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</si>
  <si>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</si>
  <si>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</si>
  <si>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</si>
  <si>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</si>
  <si>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</si>
  <si>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</si>
  <si>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</si>
  <si>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</si>
  <si>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</si>
  <si>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</si>
  <si>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</si>
  <si>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</si>
  <si>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</si>
  <si>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</si>
  <si>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</si>
  <si>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</si>
  <si>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</si>
  <si>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</si>
  <si>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</si>
  <si>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</si>
  <si>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</si>
  <si>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</si>
  <si>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</si>
  <si>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</si>
  <si>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</si>
  <si>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</si>
  <si>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</si>
  <si>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</si>
  <si>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</si>
  <si>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</si>
  <si>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</si>
  <si>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</si>
  <si>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</si>
  <si>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</si>
  <si>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</si>
  <si>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</si>
  <si>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</si>
  <si>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</si>
  <si>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</si>
  <si>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</si>
  <si>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</si>
  <si>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</si>
  <si>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</si>
  <si>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</si>
  <si>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</si>
  <si>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</si>
  <si>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</si>
  <si>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</si>
  <si>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</si>
  <si>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</si>
  <si>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</si>
  <si>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</si>
  <si>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</si>
  <si>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</si>
  <si>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</si>
  <si>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</si>
  <si>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</si>
  <si>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</si>
  <si>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</si>
  <si>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</si>
  <si>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</si>
  <si>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</si>
  <si>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</si>
  <si>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</si>
  <si>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</si>
  <si>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</si>
  <si>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</si>
  <si>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</si>
  <si>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</si>
  <si>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</si>
  <si>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</si>
  <si>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</si>
  <si>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</si>
  <si>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</si>
  <si>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</si>
  <si>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</si>
  <si>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</si>
  <si>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</si>
  <si>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</si>
  <si>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</si>
  <si>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</si>
  <si>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</si>
  <si>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</si>
  <si>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</si>
  <si>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</si>
  <si>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</si>
  <si>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</si>
  <si>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</si>
  <si>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</si>
  <si>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</si>
  <si>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</si>
  <si>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</si>
  <si>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</si>
  <si>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</si>
  <si>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</si>
  <si>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</si>
  <si>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</si>
  <si>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</si>
  <si>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</si>
  <si>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</si>
  <si>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</si>
  <si>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</si>
  <si>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</si>
  <si>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</si>
  <si>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</si>
  <si>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</si>
  <si>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</si>
  <si>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</si>
  <si>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</si>
  <si>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</si>
  <si>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</si>
  <si>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</si>
  <si>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</si>
  <si>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</si>
  <si>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</si>
  <si>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</si>
  <si>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</si>
  <si>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</si>
  <si>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</si>
  <si>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</si>
  <si>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</si>
  <si>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</si>
  <si>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</si>
  <si>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</si>
  <si>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</si>
  <si>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</si>
  <si>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</si>
  <si>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</si>
  <si>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</si>
  <si>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</si>
  <si>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</si>
  <si>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</si>
  <si>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</si>
  <si>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</si>
  <si>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</si>
  <si>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</si>
  <si>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</si>
  <si>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</si>
  <si>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</si>
  <si>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</si>
  <si>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</si>
  <si>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</si>
  <si>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</si>
  <si>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</si>
  <si>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</si>
  <si>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</si>
  <si>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</si>
  <si>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</si>
  <si>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</si>
  <si>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</si>
  <si>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</si>
  <si>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</si>
  <si>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</si>
  <si>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</si>
  <si>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</si>
  <si>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</si>
  <si>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</si>
  <si>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</si>
  <si>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</si>
  <si>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</si>
  <si>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</si>
  <si>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</si>
  <si>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</si>
  <si>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</si>
  <si>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</si>
  <si>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</si>
  <si>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</si>
  <si>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</si>
  <si>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</si>
  <si>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</si>
  <si>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</si>
  <si>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</si>
  <si>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</si>
  <si>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</si>
  <si>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</si>
  <si>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</si>
  <si>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</si>
  <si>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</si>
  <si>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</si>
  <si>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</si>
  <si>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</si>
  <si>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</si>
  <si>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</si>
  <si>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</si>
  <si>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</si>
  <si>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</si>
  <si>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</si>
  <si>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</si>
  <si>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</si>
  <si>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</si>
  <si>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</si>
  <si>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</si>
  <si>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</si>
  <si>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</si>
  <si>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</si>
  <si>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</si>
  <si>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</si>
  <si>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</si>
  <si>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</si>
  <si>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</si>
  <si>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</si>
  <si>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</si>
  <si>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</si>
  <si>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</si>
  <si>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</si>
  <si>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</si>
  <si>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</si>
  <si>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</si>
  <si>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</si>
  <si>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</si>
  <si>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</si>
  <si>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</si>
  <si>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</si>
  <si>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</si>
  <si>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</si>
  <si>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</si>
  <si>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</si>
  <si>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</si>
  <si>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</si>
  <si>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</si>
  <si>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</si>
  <si>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</si>
  <si>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</si>
  <si>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</si>
  <si>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</si>
  <si>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</si>
  <si>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</si>
  <si>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</si>
  <si>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</si>
  <si>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</si>
  <si>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</si>
  <si>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</si>
  <si>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</si>
  <si>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</si>
  <si>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</si>
  <si>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</si>
  <si>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</si>
  <si>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</si>
  <si>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</si>
  <si>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</si>
  <si>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</si>
  <si>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</si>
  <si>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</si>
  <si>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</si>
  <si>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</si>
  <si>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</si>
  <si>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</si>
  <si>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</si>
  <si>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</si>
  <si>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</si>
  <si>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</si>
  <si>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</si>
  <si>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</si>
  <si>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</si>
  <si>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</si>
  <si>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</si>
  <si>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</si>
  <si>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</si>
  <si>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</si>
  <si>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</si>
  <si>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</si>
  <si>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</si>
  <si>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</si>
  <si>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</si>
  <si>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</si>
  <si>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</si>
  <si>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</si>
  <si>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</si>
  <si>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</si>
  <si>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</si>
  <si>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</si>
  <si>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</si>
  <si>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</si>
  <si>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</si>
  <si>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</si>
  <si>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</si>
  <si>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</si>
  <si>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</si>
  <si>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</si>
  <si>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</si>
  <si>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</si>
  <si>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</si>
  <si>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</si>
  <si>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</si>
  <si>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</si>
  <si>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</si>
  <si>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</si>
  <si>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</si>
  <si>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</si>
  <si>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</si>
  <si>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</si>
  <si>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</si>
  <si>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</si>
  <si>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</si>
  <si>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</si>
  <si>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</si>
  <si>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</si>
  <si>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</si>
  <si>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</si>
  <si>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</si>
  <si>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</si>
  <si>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</si>
  <si>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</si>
  <si>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</si>
  <si>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</si>
  <si>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</si>
  <si>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</si>
  <si>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</si>
  <si>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</si>
  <si>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</si>
  <si>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</si>
  <si>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</si>
  <si>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</si>
  <si>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</si>
  <si>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</si>
  <si>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</si>
  <si>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</si>
  <si>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</si>
  <si>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</si>
  <si>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</si>
  <si>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</si>
  <si>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</si>
  <si>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</si>
  <si>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</si>
  <si>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</si>
  <si>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</si>
  <si>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</si>
  <si>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</si>
  <si>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</si>
  <si>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</si>
  <si>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</si>
  <si>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</si>
  <si>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</si>
  <si>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</si>
  <si>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</si>
  <si>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</si>
  <si>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</si>
  <si>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</si>
  <si>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</si>
  <si>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</si>
  <si>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</si>
  <si>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</si>
  <si>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</si>
  <si>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</si>
  <si>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</si>
  <si>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</si>
  <si>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</si>
  <si>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</si>
  <si>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</si>
  <si>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</si>
  <si>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</si>
  <si>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</si>
  <si>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</si>
  <si>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</si>
  <si>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</si>
  <si>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</si>
  <si>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</si>
  <si>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</si>
  <si>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</si>
  <si>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</si>
  <si>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</si>
  <si>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</si>
  <si>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</si>
  <si>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</si>
  <si>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</si>
  <si>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</si>
  <si>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</si>
  <si>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</si>
  <si>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</si>
  <si>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</si>
  <si>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</si>
  <si>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</si>
  <si>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</si>
  <si>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</si>
  <si>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</si>
  <si>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</si>
  <si>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</si>
  <si>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</si>
  <si>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</si>
  <si>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</si>
  <si>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</si>
  <si>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</si>
  <si>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</si>
  <si>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</si>
  <si>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</si>
  <si>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</si>
  <si>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</si>
  <si>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</si>
  <si>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</si>
  <si>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</si>
  <si>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</si>
  <si>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</si>
  <si>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</si>
  <si>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</si>
  <si>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</si>
  <si>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</si>
  <si>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</si>
  <si>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</si>
  <si>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</si>
  <si>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</si>
  <si>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</si>
  <si>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</si>
  <si>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</si>
  <si>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</si>
  <si>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</si>
  <si>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</si>
  <si>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</si>
  <si>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</si>
  <si>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</si>
  <si>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</si>
  <si>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</si>
  <si>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</si>
  <si>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</si>
  <si>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</si>
  <si>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</si>
  <si>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</si>
  <si>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</si>
  <si>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</si>
  <si>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</si>
  <si>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</si>
  <si>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</si>
  <si>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</si>
  <si>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</si>
  <si>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</si>
  <si>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</si>
  <si>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</si>
  <si>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</si>
  <si>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</si>
  <si>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</si>
  <si>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</si>
  <si>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</si>
  <si>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</si>
  <si>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</si>
  <si>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</si>
  <si>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</si>
  <si>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</si>
  <si>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</si>
  <si>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</si>
  <si>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</si>
  <si>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</si>
  <si>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</si>
  <si>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</si>
  <si>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</si>
  <si>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</si>
  <si>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</si>
  <si>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</si>
  <si>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</si>
  <si>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</si>
  <si>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</si>
  <si>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</si>
  <si>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</si>
  <si>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</si>
  <si>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</si>
  <si>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</si>
  <si>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</si>
  <si>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</si>
  <si>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</si>
  <si>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</si>
  <si>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</si>
  <si>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</si>
  <si>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</si>
  <si>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</si>
  <si>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</si>
  <si>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</si>
  <si>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</si>
  <si>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</si>
  <si>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</si>
  <si>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</si>
  <si>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</si>
  <si>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</si>
  <si>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</si>
  <si>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</si>
  <si>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</si>
  <si>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</si>
  <si>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</si>
  <si>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</si>
  <si>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</si>
  <si>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</si>
  <si>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</si>
  <si>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</si>
  <si>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</si>
  <si>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</si>
  <si>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</si>
  <si>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</si>
  <si>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</si>
  <si>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</si>
  <si>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</si>
  <si>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</si>
  <si>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</si>
  <si>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</si>
  <si>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</si>
  <si>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</si>
  <si>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</si>
  <si>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</si>
  <si>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</si>
  <si>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</si>
  <si>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</si>
  <si>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</si>
  <si>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</si>
  <si>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</si>
  <si>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</si>
  <si>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</si>
  <si>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</si>
  <si>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</si>
  <si>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</si>
  <si>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</si>
  <si>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</si>
  <si>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</si>
  <si>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</si>
  <si>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</si>
  <si>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</si>
  <si>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</si>
  <si>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</si>
  <si>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</si>
  <si>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</si>
  <si>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</si>
  <si>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</si>
  <si>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</si>
  <si>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</si>
  <si>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</si>
  <si>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</si>
  <si>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</si>
  <si>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</si>
  <si>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</si>
  <si>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</si>
  <si>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</si>
  <si>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</si>
  <si>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</si>
  <si>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</si>
  <si>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</si>
  <si>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</si>
  <si>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</si>
  <si>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</si>
  <si>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</si>
  <si>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</si>
  <si>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</si>
  <si>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</si>
  <si>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</si>
  <si>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</si>
  <si>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</si>
  <si>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</si>
  <si>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</si>
  <si>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</si>
  <si>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</si>
  <si>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</si>
  <si>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</si>
  <si>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</si>
  <si>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</si>
  <si>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</si>
  <si>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</si>
  <si>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</si>
  <si>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</si>
  <si>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</si>
  <si>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</si>
  <si>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</si>
  <si>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</si>
  <si>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</si>
  <si>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</si>
  <si>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</si>
  <si>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</si>
  <si>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</si>
  <si>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</si>
  <si>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</si>
  <si>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</si>
  <si>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</si>
  <si>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</si>
  <si>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</si>
  <si>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</si>
  <si>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</si>
  <si>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</si>
  <si>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</si>
  <si>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</si>
  <si>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</si>
  <si>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</si>
  <si>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</si>
  <si>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</si>
  <si>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</si>
  <si>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</si>
  <si>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</si>
  <si>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</si>
  <si>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</si>
  <si>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</si>
  <si>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</si>
  <si>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</si>
  <si>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</si>
  <si>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</si>
  <si>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</si>
  <si>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</si>
  <si>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</si>
  <si>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</si>
  <si>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</si>
  <si>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</si>
  <si>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</si>
  <si>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</si>
  <si>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</si>
  <si>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</si>
  <si>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</si>
  <si>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</si>
  <si>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</si>
  <si>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</si>
  <si>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</si>
  <si>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</si>
  <si>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</si>
  <si>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</si>
  <si>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</si>
  <si>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</si>
  <si>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</si>
  <si>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</si>
  <si>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</si>
  <si>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</si>
  <si>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</si>
  <si>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</si>
  <si>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</si>
  <si>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</si>
  <si>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</si>
  <si>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</si>
  <si>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</si>
  <si>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</si>
  <si>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</si>
  <si>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</si>
  <si>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</si>
  <si>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</si>
  <si>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</si>
  <si>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</si>
  <si>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</si>
  <si>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</si>
  <si>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</si>
  <si>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</si>
  <si>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</si>
  <si>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</si>
  <si>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</si>
  <si>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</si>
  <si>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</si>
  <si>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</si>
  <si>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</si>
  <si>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</si>
  <si>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</si>
  <si>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</si>
  <si>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</si>
  <si>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</si>
  <si>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</si>
  <si>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</si>
  <si>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</si>
  <si>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</si>
  <si>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</si>
  <si>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</si>
  <si>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</si>
  <si>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</si>
  <si>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</si>
  <si>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</si>
  <si>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</si>
  <si>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</si>
  <si>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</si>
  <si>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</si>
  <si>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</si>
  <si>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</si>
  <si>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</si>
  <si>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</si>
  <si>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</si>
  <si>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</si>
  <si>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</si>
  <si>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</si>
  <si>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</si>
  <si>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</si>
  <si>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</si>
  <si>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</si>
  <si>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</si>
  <si>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</si>
  <si>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</si>
  <si>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</si>
  <si>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</si>
  <si>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</si>
  <si>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</si>
  <si>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</si>
  <si>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</si>
  <si>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</si>
  <si>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</si>
  <si>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</si>
  <si>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</si>
  <si>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</si>
  <si>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</si>
  <si>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</si>
  <si>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</si>
  <si>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</si>
  <si>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</si>
  <si>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</si>
  <si>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</si>
  <si>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</si>
  <si>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</si>
  <si>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</si>
  <si>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</si>
  <si>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</si>
  <si>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</si>
  <si>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</si>
  <si>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</si>
  <si>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</si>
  <si>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</si>
  <si>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</si>
  <si>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</si>
  <si>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</si>
  <si>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</si>
  <si>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</si>
  <si>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</si>
  <si>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</si>
  <si>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</si>
  <si>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</si>
  <si>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</si>
  <si>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</si>
  <si>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</si>
  <si>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</si>
  <si>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</si>
  <si>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</si>
  <si>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</si>
  <si>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</si>
  <si>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</si>
  <si>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</si>
  <si>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</si>
  <si>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</si>
  <si>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</si>
  <si>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</si>
  <si>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</si>
  <si>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</si>
  <si>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</si>
  <si>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</si>
  <si>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</si>
  <si>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</si>
  <si>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</si>
  <si>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</si>
  <si>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</si>
  <si>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</si>
  <si>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</si>
  <si>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</si>
  <si>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</si>
  <si>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</si>
  <si>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</si>
  <si>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</si>
  <si>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</si>
  <si>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</si>
  <si>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</si>
  <si>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</si>
  <si>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</si>
  <si>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</si>
  <si>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</si>
  <si>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</si>
  <si>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</si>
  <si>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</si>
  <si>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</si>
  <si>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</si>
  <si>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</si>
  <si>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</si>
  <si>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</si>
  <si>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</si>
  <si>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</si>
  <si>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</si>
  <si>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</si>
  <si>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</si>
  <si>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</si>
  <si>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</si>
  <si>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</si>
  <si>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</si>
  <si>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</si>
  <si>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</si>
  <si>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</si>
  <si>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</si>
  <si>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</si>
  <si>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</si>
  <si>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</si>
  <si>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</si>
  <si>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</si>
  <si>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</si>
  <si>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</si>
  <si>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</si>
  <si>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</si>
  <si>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</si>
  <si>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</si>
  <si>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</si>
  <si>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</si>
  <si>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</si>
  <si>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</si>
  <si>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</si>
  <si>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</si>
  <si>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</si>
  <si>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</si>
  <si>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</si>
  <si>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</si>
  <si>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</si>
  <si>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</si>
  <si>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</si>
  <si>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</si>
  <si>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</si>
  <si>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</si>
  <si>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</si>
  <si>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</si>
  <si>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</si>
  <si>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</si>
  <si>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</si>
  <si>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</si>
  <si>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</si>
  <si>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</si>
  <si>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</si>
  <si>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</si>
  <si>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</si>
  <si>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</si>
  <si>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</si>
  <si>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</si>
  <si>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</si>
  <si>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</si>
  <si>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</si>
  <si>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</si>
  <si>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</si>
  <si>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</si>
  <si>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</si>
  <si>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</si>
  <si>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</si>
  <si>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</si>
  <si>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</si>
  <si>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</si>
  <si>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</si>
  <si>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</si>
  <si>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</si>
  <si>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</si>
  <si>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</si>
  <si>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</si>
  <si>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</si>
  <si>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</si>
  <si>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</si>
  <si>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</si>
  <si>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</si>
  <si>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</si>
  <si>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</si>
  <si>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</si>
  <si>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</si>
  <si>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</si>
  <si>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</si>
  <si>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</si>
  <si>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</si>
  <si>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</si>
  <si>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</si>
  <si>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</si>
  <si>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</si>
  <si>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</si>
  <si>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</si>
  <si>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</si>
  <si>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</si>
  <si>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</si>
  <si>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</si>
  <si>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</si>
  <si>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</si>
  <si>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</si>
  <si>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</si>
  <si>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</si>
  <si>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</si>
  <si>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</si>
  <si>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</si>
  <si>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</si>
  <si>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</si>
  <si>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</si>
  <si>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</si>
  <si>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</si>
  <si>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</si>
  <si>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</si>
  <si>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</si>
  <si>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</si>
  <si>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</si>
  <si>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</si>
  <si>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</si>
  <si>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</si>
  <si>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</si>
  <si>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</si>
  <si>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</si>
  <si>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</si>
  <si>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</si>
  <si>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</si>
  <si>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</si>
  <si>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</si>
  <si>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</si>
  <si>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</si>
  <si>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</si>
  <si>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</si>
  <si>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</si>
  <si>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</si>
  <si>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</si>
  <si>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</si>
  <si>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</si>
  <si>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</si>
  <si>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</si>
  <si>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</si>
  <si>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</si>
  <si>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</si>
  <si>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</si>
  <si>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</si>
  <si>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</si>
  <si>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</si>
  <si>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</si>
  <si>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</si>
  <si>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</si>
  <si>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</si>
  <si>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</si>
  <si>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</si>
  <si>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</si>
  <si>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</si>
  <si>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</si>
  <si>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</si>
  <si>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</si>
  <si>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</si>
  <si>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</si>
  <si>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</si>
  <si>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</si>
  <si>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</si>
  <si>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</si>
  <si>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</si>
  <si>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</si>
  <si>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</si>
  <si>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</si>
  <si>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</si>
  <si>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</si>
  <si>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</si>
  <si>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</si>
  <si>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</si>
  <si>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</si>
  <si>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</si>
  <si>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</si>
  <si>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</si>
  <si>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</si>
  <si>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</si>
  <si>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</si>
  <si>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</si>
  <si>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</si>
  <si>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</si>
  <si>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</si>
  <si>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</si>
  <si>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</si>
  <si>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</si>
  <si>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</si>
  <si>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</si>
  <si>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</si>
  <si>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</si>
  <si>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</si>
  <si>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</si>
  <si>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</si>
  <si>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</si>
  <si>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</si>
  <si>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</si>
  <si>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</si>
  <si>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</si>
  <si>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</si>
  <si>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</si>
  <si>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</si>
  <si>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</si>
  <si>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</si>
  <si>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</si>
  <si>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</si>
  <si>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</si>
  <si>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</si>
  <si>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</si>
  <si>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</si>
  <si>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</si>
  <si>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</si>
  <si>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</si>
  <si>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</si>
  <si>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</si>
  <si>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</si>
  <si>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</si>
  <si>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</si>
  <si>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</si>
  <si>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</si>
  <si>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</si>
  <si>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</si>
  <si>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</si>
  <si>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</si>
  <si>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</si>
  <si>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</si>
  <si>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</si>
  <si>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</si>
  <si>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</si>
  <si>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</si>
  <si>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</si>
  <si>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</si>
  <si>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</si>
  <si>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</si>
  <si>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</si>
  <si>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</si>
  <si>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</si>
  <si>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</si>
  <si>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</si>
  <si>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</si>
  <si>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</si>
  <si>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</si>
  <si>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</si>
  <si>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</si>
  <si>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</si>
  <si>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</si>
  <si>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</si>
  <si>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</si>
  <si>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</si>
  <si>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</si>
  <si>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</si>
  <si>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</si>
  <si>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</si>
  <si>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</si>
  <si>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</si>
  <si>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</si>
  <si>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</si>
  <si>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</si>
  <si>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</si>
  <si>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</si>
  <si>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</si>
  <si>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</si>
  <si>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</si>
  <si>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</si>
  <si>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</si>
  <si>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</si>
  <si>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</si>
  <si>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</si>
  <si>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</si>
  <si>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</si>
  <si>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</si>
  <si>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</si>
  <si>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</si>
  <si>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</si>
  <si>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</si>
  <si>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</si>
  <si>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</si>
  <si>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</si>
  <si>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</si>
  <si>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</si>
  <si>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</si>
  <si>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</si>
  <si>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</si>
  <si>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</si>
  <si>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</si>
  <si>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</si>
  <si>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</si>
  <si>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</si>
  <si>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</si>
  <si>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</si>
  <si>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</si>
  <si>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</si>
  <si>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</si>
  <si>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</si>
  <si>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</si>
  <si>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</si>
  <si>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</si>
  <si>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</si>
  <si>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</si>
  <si>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</si>
  <si>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</si>
  <si>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</si>
  <si>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</si>
  <si>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</si>
  <si>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</si>
  <si>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</si>
  <si>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</si>
  <si>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</si>
  <si>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</si>
  <si>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</si>
  <si>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</si>
  <si>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</si>
  <si>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</si>
  <si>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</si>
  <si>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</si>
  <si>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</si>
  <si>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</si>
  <si>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</si>
  <si>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</si>
  <si>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</si>
  <si>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</si>
  <si>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</si>
  <si>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</si>
  <si>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</si>
  <si>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</si>
  <si>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</si>
  <si>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</si>
  <si>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</si>
  <si>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</si>
  <si>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</si>
  <si>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</si>
  <si>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</si>
  <si>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</si>
  <si>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</si>
  <si>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</si>
  <si>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</si>
  <si>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</si>
  <si>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</si>
  <si>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</si>
  <si>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</si>
  <si>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</si>
  <si>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</si>
  <si>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</si>
  <si>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</si>
  <si>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</si>
  <si>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</si>
  <si>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</si>
  <si>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</si>
  <si>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</si>
  <si>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</si>
  <si>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</si>
  <si>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</si>
  <si>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</si>
  <si>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</si>
  <si>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</si>
  <si>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</si>
  <si>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</si>
  <si>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</si>
  <si>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</si>
  <si>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</si>
  <si>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</si>
  <si>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</si>
  <si>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</si>
  <si>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</si>
  <si>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</si>
  <si>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</si>
  <si>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</si>
  <si>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</si>
  <si>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</si>
  <si>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</si>
  <si>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</si>
  <si>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</si>
  <si>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</si>
  <si>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</si>
  <si>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</si>
  <si>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</si>
  <si>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</si>
  <si>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</si>
  <si>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</si>
  <si>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</si>
  <si>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  restored by PG </t>
  </si>
  <si>
    <t>`</t>
  </si>
  <si>
    <t xml:space="preserve"> PCM-20250215-00000830 </t>
  </si>
  <si>
    <t>LTE site still down and  site located in aramco area access issue need special permission</t>
  </si>
  <si>
    <t>NO PCM</t>
  </si>
  <si>
    <t>120 MIN</t>
  </si>
  <si>
    <t>PCM-20251128-00000747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</si>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</sst>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0" dataDxfId="29" headerRowBorderDxfId="27" tableBorderDxfId="28">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326.74868506944767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45989.697110995374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45989.697110995374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45989.697110995374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45989.697110995374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45989.697110995374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45989.697110995374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45989.697110995374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45989.697110995374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45989.697110995374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45989.697110995374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45989.697110995374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45989.697110995374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45989.697110995374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45989.697110995374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45989.697110995374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45989.697110995374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45989.697110995374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45989.697110995374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45989.697110995374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45989.697110995374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45989.697110995374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45989.697110995374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45989.697110995374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45989.697110995374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45989.697110995374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45989.697110995374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45989.697110995374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45989.697110995374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45989.697110995374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45989.697110995374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45989.697110995374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45989.697110995374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45989.697110995374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45989.697110995374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45989.697110995374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45989.697110995374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45989.697110995374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45989.697110995374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tabSelected="1" workbookViewId="0">
      <pane ySplit="1" topLeftCell="A5" activePane="bottomLeft" state="frozen"/>
      <selection pane="bottomLeft" activeCell="H8" sqref="H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164.69727303241234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5.3096920138923451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1.0563008101889864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5.0745254629873671E-2</v>
      </c>
      <c r="H6" s="145">
        <v>45989.641400462962</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45989.697110995374</v>
      </c>
      <c r="H7" s="100"/>
      <c r="I7" s="18" t="str">
        <f>IFERROR(VLOOKUP(D7,DB!A:F,6,0),"")</f>
        <v/>
      </c>
      <c r="J7" s="18" t="str">
        <f>IFERROR(VLOOKUP(D7,DB!A:G,7,0),"")</f>
        <v/>
      </c>
      <c r="K7" s="19" t="s">
        <v>39115</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45989.697110995374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45989.697110995374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45989.697110995374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45989.697110995374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45989.697110995374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45989.697110995374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45989.697110995374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45989.697110995374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45989.697110995374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45989.697110995374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45989.697110995374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45989.697110995374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45989.697110995374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45989.697110995374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45989.697110995374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45989.697110995374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45989.697110995374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45989.697110995374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45989.697110995374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45989.697110995374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45989.697110995374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45989.697110995374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45989.697110995374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45989.697110995374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45989.697110995374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45989.697110995374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45989.697110995374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45989.697110995374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45989.697110995374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45989.697110995374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45989.697110995374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45989.697110995374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45989.697110995374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45989.697110995374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45989.697110995374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45989.697110995374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45989.697110995374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45989.697110995374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45989.697110995374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45989.697110995374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45989.697110995374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45989.697110995374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45989.697110995374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45989.697110995374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45989.697110995374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45989.697110995374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45989.697110995374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45989.697110995374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45989.697110995374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45989.697110995374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45989.697110995374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45989.697110995374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45989.697110995374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45989.697110995374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45989.697110995374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45989.697110995374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45989.697110995374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45989.697110995374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45989.697110995374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45989.697110995374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45989.697110995374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45989.697110995374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45989.697110995374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45989.697110995374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45989.697110995374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45989.697110995374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45989.697110995374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45989.697110995374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45989.697110995374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45989.697110995374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45989.697110995374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45989.697110995374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45989.697110995374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45989.697110995374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45989.697110995374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45989.697110995374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45989.697110995374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45989.697110995374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45989.697110995374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45989.697110995374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45989.697110995374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45989.697110995374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45989.697110995374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45989.697110995374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45989.697110995374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45989.697110995374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45989.697110995374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45989.697110995374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45989.697110995374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45989.697110995374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45989.697110995374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45989.697110995374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45989.697110995374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45989.697110995374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45989.697110995374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45989.697110995374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45989.697110995374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45989.697110995374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45989.697110995374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45989.697110995374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45989.697110995374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45989.697110995374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45989.697110995374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45989.697110995374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45989.697110995374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45989.697110995374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45989.697110995374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45989.697110995374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45989.697110995374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45989.697110995374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45989.697110995374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45989.697110995374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45989.697110995374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45989.697110995374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45989.697110995374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45989.697110995374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45989.697110995374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45989.697110995374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45989.697110995374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45989.697110995374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45989.697110995374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45989.697110995374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45989.697110995374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45989.697110995374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45989.697110995374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45989.697110995374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45989.697110995374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45989.697110995374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45989.697110995374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45989.697110995374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45989.697110995374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45989.697110995374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45989.697110995374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45989.697110995374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45989.697110995374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45989.697110995374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45989.697110995374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45989.697110995374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45989.697110995374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45989.697110995374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45989.697110995374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45989.697110995374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45989.697110995374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45989.697110995374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45989.697110995374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45989.697110995374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45989.697110995374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45989.697110995374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45989.697110995374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45989.697110995374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45989.697110995374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45989.697110995374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45989.697110995374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45989.697110995374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45989.697110995374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45989.697110995374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45989.697110995374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45989.697110995374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45989.697110995374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45989.697110995374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45989.697110995374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45989.697110995374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45989.697110995374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45989.697110995374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45989.697110995374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45989.697110995374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45989.697110995374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45989.697110995374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45989.697110995374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45989.697110995374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45989.697110995374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45989.697110995374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45989.697110995374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45989.697110995374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45989.697110995374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45989.697110995374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45989.697110995374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45989.697110995374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45989.697110995374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45989.697110995374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45989.697110995374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45989.697110995374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45989.697110995374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45989.697110995374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45989.697110995374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45989.697110995374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45989.697110995374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45989.697110995374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45989.697110995374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45989.697110995374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45989.697110995374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45989.697110995374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45989.697110995374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45989.697110995374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45989.697110995374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45989.697110995374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45989.697110995374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45989.697110995374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45989.697110995374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45989.697110995374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45989.697110995374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45989.697110995374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45989.697110995374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45989.697110995374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45989.697110995374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45989.697110995374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45989.697110995374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45989.697110995374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45989.697110995374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45989.697110995374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45989.697110995374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45989.697110995374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45989.697110995374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45989.697110995374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45989.697110995374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45989.697110995374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45989.697110995374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45989.697110995374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45989.697110995374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45989.697110995374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45989.697110995374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45989.697110995374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45989.697110995374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45989.697110995374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45989.697110995374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45989.697110995374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45989.697110995374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45989.697110995374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45989.697110995374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45989.697110995374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45989.697110995374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45989.697110995374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45989.697110995374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45989.697110995374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45989.697110995374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45989.697110995374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45989.697110995374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45989.697110995374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45989.697110995374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45989.697110995374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45989.697110995374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45989.697110995374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45989.697110995374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45989.697110995374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45989.697110995374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45989.697110995374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45989.697110995374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45989.697110995374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45989.697110995374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45989.697110995374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45989.697110995374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45989.697110995374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45989.697110995374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45989.697110995374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45989.697110995374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45989.697110995374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45989.697110995374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45989.697110995374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45989.697110995374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45989.697110995374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45989.697110995374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45989.697110995374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45989.697110995374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45989.697110995374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45989.697110995374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45989.697110995374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45989.697110995374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45989.697110995374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45989.697110995374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45989.697110995374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45989.697110995374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45989.697110995374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45989.697110995374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45989.697110995374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45989.697110995374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45989.697110995374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45989.697110995374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45989.697110995374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45989.697110995374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45989.697110995374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45989.697110995374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45989.697110995374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45989.697110995374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45989.697110995374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45989.697110995374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45989.697110995374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45989.697110995374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45989.697110995374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45989.697110995374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45989.697110995374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45989.697110995374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45989.697110995374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45989.697110995374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45989.697110995374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45989.697110995374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45989.697110995374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45989.697110995374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45989.697110995374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45989.697110995374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45989.697110995374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45989.697110995374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45989.697110995374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45989.697110995374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45989.697110995374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45989.697110995374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45989.697110995374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45989.697110995374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45989.697110995374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45989.697110995374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45989.697110995374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45989.697110995374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45989.697110995374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45989.697110995374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45989.697110995374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45989.697110995374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45989.697110995374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45989.697110995374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45989.697110995374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45989.697110995374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45989.697110995374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45989.697110995374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45989.697110995374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45989.697110995374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45989.697110995374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45989.697110995374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45989.697110995374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45989.697110995374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45989.697110995374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45989.697110995374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45989.697110995374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45989.697110995374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45989.697110995374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45989.697110995374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45989.697110995374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45989.697110995374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45989.697110995374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45989.697110995374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45989.697110995374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45989.697110995374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45989.697110995374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45989.697110995374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45989.697110995374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45989.697110995374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45989.697110995374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45989.697110995374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45989.697110995374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45989.697110995374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45989.697110995374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45989.697110995374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45989.697110995374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45989.697110995374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45989.697110995374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45989.697110995374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45989.697110995374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45989.697110995374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45989.697110995374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45989.697110995374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45989.697110995374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45989.697110995374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45989.697110995374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45989.697110995374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45989.697110995374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45989.697110995374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45989.697110995374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45989.697110995374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45989.697110995374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45989.697110995374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45989.697110995374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45989.697110995374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45989.697110995374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45989.697110995374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45989.697110995374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45989.697110995374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45989.697110995374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45989.697110995374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45989.697110995374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45989.697110995374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45989.697110995374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45989.697110995374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45989.697110995374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45989.697110995374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45989.697110995374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45989.697110995374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45989.697110995374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45989.697110995374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45989.697110995374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45989.697110995374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45989.697110995374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45989.697110995374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45989.697110995374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45989.697110995374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45989.697110995374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45989.697110995374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45989.697110995374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45989.697110995374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45989.697110995374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45989.697110995374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45989.697110995374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45989.697110995374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45989.697110995374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45989.697110995374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45989.697110995374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45989.697110995374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45989.697110995374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45989.697110995374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45989.697110995374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45989.697110995374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45989.697110995374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45989.697110995374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45989.697110995374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45989.697110995374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45989.697110995374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45989.697110995374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45989.697110995374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45989.697110995374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45989.697110995374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45989.697110995374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45989.697110995374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45989.697110995374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45989.697110995374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45989.697110995374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45989.697110995374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45989.697110995374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45989.697110995374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45989.697110995374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45989.697110995374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45989.697110995374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45989.697110995374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45989.697110995374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45989.697110995374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45989.697110995374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45989.697110995374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45989.697110995374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45989.697110995374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45989.697110995374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45989.697110995374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45989.697110995374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45989.697110995374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45989.697110995374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45989.697110995374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45989.697110995374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45989.697110995374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45989.697110995374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45989.697110995374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45989.697110995374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45989.697110995374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45989.697110995374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45989.697110995374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45989.697110995374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45989.697110995374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45989.697110995374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45989.697110995374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45989.697110995374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45989.697110995374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45989.697110995374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45989.697110995374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45989.697110995374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45989.697110995374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45989.697110995374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45989.697110995374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45989.697110995374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45989.697110995374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45989.697110995374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45989.697110995374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45989.697110995374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45989.697110995374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45989.697110995374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45989.697110995374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45989.697110995374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45989.697110995374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45989.697110995374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45989.697110995374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45989.697110995374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45989.697110995374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45989.697110995374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45989.697110995374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45989.697110995374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45989.697110995374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45989.697110995374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45989.697110995374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45989.697110995374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45989.697110995374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45989.697110995374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45989.697110995374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45989.697110995374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45989.697110995374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45989.697110995374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45989.697110995374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45989.697110995374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45989.697110995374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45989.697110995374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45989.697110995374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45989.697110995374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45989.697110995374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45989.697110995374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45989.697110995374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45989.697110995374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45989.697110995374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45989.697110995374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45989.697110995374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45989.697110995374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45989.697110995374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45989.697110995374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45989.697110995374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45989.697110995374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45989.697110995374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45989.697110995374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45989.697110995374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45989.697110995374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45989.697110995374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45989.697110995374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45989.697110995374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45989.697110995374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45989.697110995374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45989.697110995374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45989.697110995374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45989.697110995374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45989.697110995374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45989.697110995374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45989.697110995374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45989.697110995374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45989.697110995374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45989.697110995374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45989.697110995374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45989.697110995374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45989.697110995374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45989.697110995374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45989.697110995374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45989.697110995374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45989.697110995374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45989.697110995374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45989.697110995374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45989.697110995374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45989.697110995374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45989.697110995374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45989.697110995374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45989.697110995374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45989.697110995374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45989.697110995374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45989.697110995374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45989.697110995374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45989.697110995374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45989.697110995374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45989.697110995374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45989.697110995374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45989.697110995374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45989.697110995374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45989.697110995374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45989.697110995374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45989.697110995374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45989.697110995374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45989.697110995374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45989.697110995374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45989.697110995374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45989.697110995374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45989.697110995374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45989.697110995374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45989.697110995374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45989.697110995374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45989.697110995374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45989.697110995374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45989.697110995374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45989.697110995374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45989.697110995374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45989.697110995374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45989.697110995374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45989.697110995374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45989.697110995374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45989.697110995374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45989.697110995374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45989.697110995374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45989.697110995374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45989.697110995374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45989.697110995374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45989.697110995374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45989.697110995374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45989.697110995374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45989.697110995374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45989.697110995374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45989.697110995374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45989.697110995374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45989.697110995374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45989.697110995374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45989.697110995374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45989.697110995374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45989.697110995374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45989.697110995374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45989.697110995374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45989.697110995374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45989.697110995374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45989.697110995374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45989.697110995374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45989.697110995374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45989.697110995374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45989.697110995374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45989.697110995374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45989.697110995374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45989.697110995374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45989.697110995374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45989.697110995374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45989.697110995374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45989.697110995374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45989.697110995374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45989.697110995374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45989.697110995374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45989.697110995374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45989.697110995374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45989.697110995374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45989.697110995374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45989.697110995374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45989.697110995374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45989.697110995374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45989.697110995374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45989.697110995374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45989.697110995374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45989.697110995374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45989.697110995374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45989.697110995374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45989.697110995374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45989.697110995374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45989.697110995374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45989.697110995374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45989.697110995374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45989.697110995374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45989.697110995374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45989.697110995374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45989.697110995374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45989.697110995374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45989.697110995374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45989.697110995374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45989.697110995374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45989.697110995374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45989.697110995374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45989.697110995374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45989.697110995374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45989.697110995374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45989.697110995374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45989.697110995374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45989.697110995374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45989.697110995374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45989.697110995374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45989.697110995374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45989.697110995374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45989.697110995374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45989.697110995374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45989.697110995374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45989.697110995374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45989.697110995374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45989.697110995374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45989.697110995374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45989.697110995374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45989.697110995374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45989.697110995374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45989.697110995374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45989.697110995374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45989.697110995374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45989.697110995374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45989.697110995374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45989.697110995374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45989.697110995374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45989.697110995374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45989.697110995374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45989.697110995374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45989.697110995374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45989.697110995374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45989.697110995374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45989.697110995374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45989.697110995374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45989.697110995374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45989.697110995374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45989.697110995374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45989.697110995374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45989.697110995374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45989.697110995374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45989.697110995374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45989.697110995374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45989.697110995374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45989.697110995374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45989.697110995374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45989.697110995374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45989.697110995374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45989.697110995374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45989.697110995374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45989.697110995374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45989.697110995374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45989.697110995374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45989.697110995374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45989.697110995374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45989.697110995374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45989.697110995374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45989.697110995374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45989.697110995374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45989.697110995374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45989.697110995374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45989.697110995374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45989.697110995374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45989.697110995374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45989.697110995374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45989.697110995374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45989.697110995374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45989.697110995374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45989.697110995374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45989.697110995374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45989.697110995374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45989.697110995374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45989.697110995374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45989.697110995374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45989.697110995374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45989.697110995374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45989.697110995374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45989.697110995374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45989.697110995374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45989.697110995374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45989.697110995374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45989.697110995374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45989.697110995374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45989.697110995374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45989.697110995374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45989.697110995374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45989.697110995374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45989.697110995374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45989.697110995374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45989.697110995374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45989.697110995374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45989.697110995374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45989.697110995374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45989.697110995374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45989.697110995374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45989.697110995374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45989.697110995374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45989.697110995374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45989.697110995374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45989.697110995374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45989.697110995374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45989.697110995374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45989.697110995374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45989.697110995374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45989.697110995374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45989.697110995374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45989.697110995374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45989.697110995374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45989.697110995374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45989.697110995374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45989.697110995374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45989.697110995374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45989.697110995374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45989.697110995374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45989.697110995374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45989.697110995374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45989.697110995374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45989.697110995374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45989.697110995374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45989.697110995374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45989.697110995374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45989.697110995374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45989.697110995374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45989.697110995374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45989.697110995374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45989.697110995374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45989.697110995374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45989.697110995374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45989.697110995374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45989.697110995374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45989.697110995374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45989.697110995374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45989.697110995374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45989.697110995374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45989.697110995374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45989.697110995374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45989.697110995374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45989.697110995374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45989.697110995374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45989.697110995374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45989.697110995374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45989.697110995374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45989.697110995374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45989.697110995374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45989.697110995374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45989.697110995374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45989.697110995374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45989.697110995374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45989.697110995374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45989.697110995374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45989.697110995374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45989.697110995374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45989.697110995374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45989.697110995374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45989.697110995374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45989.697110995374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45989.697110995374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45989.697110995374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45989.697110995374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45989.697110995374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45989.697110995374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45989.697110995374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45989.697110995374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45989.697110995374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45989.697110995374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45989.697110995374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45989.697110995374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45989.697110995374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45989.697110995374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45989.697110995374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45989.697110995374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45989.697110995374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45989.697110995374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45989.697110995374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45989.697110995374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45989.697110995374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45989.697110995374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45989.697110995374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45989.697110995374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45989.697110995374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45989.697110995374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45989.697110995374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45989.697110995374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45989.697110995374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45989.697110995374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45989.697110995374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45989.697110995374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45989.697110995374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45989.697110995374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45989.697110995374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45989.697110995374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45989.697110995374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45989.697110995374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45989.697110995374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45989.697110995374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45989.697110995374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45989.697110995374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45989.697110995374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45989.697110995374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45989.697110995374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45989.697110995374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45989.697110995374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45989.697110995374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45989.697110995374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45989.697110995374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45989.697110995374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45989.697110995374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45989.697110995374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45989.697110995374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45989.697110995374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45989.697110995374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45989.697110995374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45989.697110995374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45989.697110995374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45989.697110995374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45989.697110995374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45989.697110995374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45989.697110995374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45989.697110995374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45989.697110995374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45989.697110995374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45989.697110995374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45989.697110995374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45989.697110995374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45989.697110995374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45989.697110995374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45989.697110995374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45989.697110995374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45989.697110995374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45989.697110995374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45989.697110995374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45989.697110995374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45989.697110995374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45989.697110995374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45989.697110995374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45989.697110995374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45989.697110995374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45989.697110995374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45989.697110995374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45989.697110995374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45989.697110995374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45989.697110995374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45989.697110995374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45989.697110995374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45989.697110995374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45989.697110995374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45989.697110995374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45989.697110995374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45989.697110995374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45989.697110995374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45989.697110995374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45989.697110995374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45989.697110995374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45989.697110995374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45989.697110995374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45989.697110995374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45989.697110995374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45989.697110995374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45989.697110995374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45989.697110995374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45989.697110995374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45989.697110995374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45989.697110995374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45989.697110995374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45989.697110995374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45989.697110995374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45989.697110995374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45989.697110995374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45989.697110995374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45989.697110995374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45989.697110995374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45989.697110995374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45989.697110995374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45989.697110995374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45989.697110995374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45989.697110995374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45989.697110995374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45989.697110995374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45989.697110995374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45989.697110995374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45989.697110995374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45989.697110995374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45989.697110995374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45989.697110995374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45989.697110995374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45989.697110995374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45989.697110995374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45989.697110995374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45989.697110995374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45989.697110995374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45989.697110995374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45989.697110995374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45989.697110995374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45989.697110995374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45989.697110995374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45989.697110995374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45989.697110995374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45989.697110995374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45989.697110995374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45989.697110995374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45989.697110995374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45989.697110995374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45989.697110995374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45989.697110995374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45989.697110995374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45989.697110995374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45989.697110995374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45989.697110995374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45989.697110995374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45989.697110995374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45989.697110995374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45989.697110995374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45989.697110995374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45989.697110995374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45989.697110995374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45989.697110995374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45989.697110995374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45989.697110995374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45989.697110995374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45989.697110995374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45989.697110995374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45989.697110995374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45989.697110995374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45989.697110995374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45989.697110995374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45989.697110995374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45989.697110995374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45989.697110995374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45989.697110995374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45989.697110995374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45989.697110995374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45989.697110995374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45989.697110995374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45989.697110995374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45989.697110995374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45989.697110995374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45989.697110995374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45989.697110995374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45989.697110995374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45989.697110995374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45989.697110995374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45989.697110995374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45989.697110995374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45989.697110995374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45989.697110995374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45989.697110995374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45989.697110995374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45989.697110995374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45989.697110995374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45989.697110995374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45989.697110995374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45989.697110995374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45989.697110995374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45989.697110995374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45989.697110995374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45989.697110995374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45989.697110995374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45989.697110995374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45989.697110995374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45989.697110995374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45989.697110995374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45989.697110995374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45989.697110995374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45989.697110995374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45989.697110995374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45989.697110995374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45989.697110995374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45989.697110995374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45989.697110995374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45989.697110995374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45989.697110995374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45989.697110995374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45989.697110995374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45989.697110995374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45989.697110995374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45989.697110995374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45989.697110995374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45989.697110995374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45989.697110995374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45989.697110995374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45989.697110995374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45989.697110995374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45989.697110995374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45989.697110995374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45989.697110995374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45989.697110995374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45989.697110995374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45989.697110995374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45989.697110995374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45989.697110995374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45989.697110995374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45989.697110995374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45989.697110995374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45989.697110995374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45989.697110995374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286.21639340277761</v>
      </c>
      <c r="H2" s="92">
        <v>45703.474768518521</v>
      </c>
      <c r="I2" s="92" t="str">
        <f>IFERROR(VLOOKUP(D2,DB!A:F,6,0),"")</f>
        <v>SCECO</v>
      </c>
      <c r="J2" s="92" t="str">
        <f>IFERROR(VLOOKUP(D2,DB!A:G,7,0),"")</f>
        <v>Dead</v>
      </c>
      <c r="K2" s="94" t="s">
        <v>39117</v>
      </c>
      <c r="L2" s="88" t="str">
        <f>IFERROR(VLOOKUP(D2,DB!A:I,9,0),"")</f>
        <v>Latis</v>
      </c>
    </row>
    <row r="3" spans="1:16" ht="15" customHeight="1">
      <c r="A3" s="110" t="s">
        <v>39118</v>
      </c>
      <c r="B3" s="88" t="str">
        <f>IFERROR(VLOOKUP(D3,DB!A:K,11,0),"")</f>
        <v>R4</v>
      </c>
      <c r="C3" s="90">
        <v>1</v>
      </c>
      <c r="D3" s="88" t="s">
        <v>36065</v>
      </c>
      <c r="E3" s="91" t="s">
        <v>39021</v>
      </c>
      <c r="F3" s="92"/>
      <c r="G3" s="93">
        <f t="shared" ref="G3:G4" ca="1" si="0">IFERROR(NOW()-F3,"")</f>
        <v>45989.697110995374</v>
      </c>
      <c r="H3" s="92">
        <v>45989.661597222221</v>
      </c>
      <c r="I3" s="110" t="str">
        <f>IFERROR(VLOOKUP(D3,DB!A:F,6,0),"")</f>
        <v>Generator-SG</v>
      </c>
      <c r="J3" s="110" t="str">
        <f>IFERROR(VLOOKUP(D3,DB!A:G,7,0),"")</f>
        <v>Weak</v>
      </c>
      <c r="K3" s="94" t="s">
        <v>39119</v>
      </c>
      <c r="L3" s="88" t="str">
        <f>IFERROR(VLOOKUP(D3,DB!A:I,9,0),"")</f>
        <v>Latis</v>
      </c>
    </row>
    <row r="4" spans="1:16" ht="15" customHeight="1">
      <c r="A4" s="110" t="s">
        <v>39118</v>
      </c>
      <c r="B4" s="88" t="str">
        <f>IFERROR(VLOOKUP(D4,DB!A:K,11,0),"")</f>
        <v>R4</v>
      </c>
      <c r="C4" s="90">
        <v>1</v>
      </c>
      <c r="D4" s="88" t="s">
        <v>34364</v>
      </c>
      <c r="E4" s="91" t="s">
        <v>39021</v>
      </c>
      <c r="F4" s="92"/>
      <c r="G4" s="93">
        <f t="shared" ca="1" si="0"/>
        <v>45989.697110995374</v>
      </c>
      <c r="H4" s="92">
        <v>45989.663414351853</v>
      </c>
      <c r="I4" s="110" t="str">
        <f>IFERROR(VLOOKUP(D4,DB!A:F,6,0),"")</f>
        <v>SCECO</v>
      </c>
      <c r="J4" s="110" t="str">
        <f>IFERROR(VLOOKUP(D4,DB!A:G,7,0),"")</f>
        <v>Vandalized</v>
      </c>
      <c r="K4" s="94" t="s">
        <v>39119</v>
      </c>
      <c r="L4" s="88" t="str">
        <f>IFERROR(VLOOKUP(D4,DB!A:I,9,0),"")</f>
        <v>Latis</v>
      </c>
    </row>
    <row r="5" spans="1:16" ht="15" customHeight="1">
      <c r="A5" s="110" t="s">
        <v>39120</v>
      </c>
      <c r="B5" s="88" t="str">
        <f>IFERROR(VLOOKUP(D5,DB!A:K,11,0),"")</f>
        <v>R4</v>
      </c>
      <c r="C5" s="90">
        <v>1</v>
      </c>
      <c r="D5" s="88" t="s">
        <v>29647</v>
      </c>
      <c r="E5" s="91" t="s">
        <v>39021</v>
      </c>
      <c r="F5" s="92">
        <v>45989.63008101852</v>
      </c>
      <c r="G5" s="93">
        <f t="shared" ref="G5:G68" ca="1" si="1">IFERROR(NOW()-F5,"")</f>
        <v>6.7029976853518747E-2</v>
      </c>
      <c r="H5" s="92">
        <v>45989.674560185187</v>
      </c>
      <c r="I5" s="110" t="str">
        <f>IFERROR(VLOOKUP(D5,DB!A:F,6,0),"")</f>
        <v>SCECO</v>
      </c>
      <c r="J5" s="110" t="str">
        <f>IFERROR(VLOOKUP(D5,DB!A:G,7,0),"")</f>
        <v>Dead</v>
      </c>
      <c r="K5" s="94" t="s">
        <v>39121</v>
      </c>
      <c r="L5" s="88" t="str">
        <f>IFERROR(VLOOKUP(D5,DB!A:I,9,0),"")</f>
        <v>Latis</v>
      </c>
    </row>
    <row r="6" spans="1:16" ht="15" customHeight="1">
      <c r="A6" s="110"/>
      <c r="B6" s="88" t="str">
        <f>IFERROR(VLOOKUP(D6,DB!A:K,11,0),"")</f>
        <v/>
      </c>
      <c r="C6" s="90"/>
      <c r="D6" s="88"/>
      <c r="E6" s="91"/>
      <c r="F6" s="92"/>
      <c r="G6" s="93">
        <f t="shared" ca="1" si="1"/>
        <v>45989.697110995374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45989.697110995374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45989.697110995374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45989.697110995374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45989.697110995374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45989.697110995374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45989.697110995374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45989.697110995374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45989.697110995374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45989.697110995374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45989.697110995374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45989.697110995374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45989.697110995374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45989.697110995374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45989.697110995374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45989.697110995374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45989.697110995374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45989.697110995374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45989.697110995374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45989.697110995374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45989.697110995374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45989.697110995374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45989.697110995374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45989.697110995374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45989.697110995374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45989.697110995374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45989.697110995374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45989.697110995374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45989.697110995374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45989.697110995374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45989.697110995374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45989.697110995374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45989.697110995374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45989.697110995374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45989.697110995374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45989.697110995374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45989.697110995374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45989.697110995374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45989.697110995374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45989.697110995374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45989.697110995374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45989.697110995374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45989.697110995374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45989.697110995374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45989.697110995374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45989.697110995374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45989.697110995374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45989.697110995374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45989.697110995374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45989.697110995374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45989.697110995374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45989.697110995374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45989.697110995374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45989.697110995374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45989.697110995374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45989.697110995374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45989.697110995374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45989.697110995374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45989.697110995374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45989.697110995374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45989.697110995374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45989.697110995374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45989.697110995374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45989.697110995374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45989.697110995374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45989.697110995374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45989.697110995374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45989.697110995374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45989.697110995374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45989.697110995374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45989.697110995374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45989.697110995374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45989.697110995374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45989.697110995374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45989.697110995374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45989.697110995374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45989.697110995374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45989.697110995374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45989.697110995374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45989.697110995374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45989.697110995374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45989.697110995374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45989.697110995374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45989.697110995374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45989.697110995374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45989.697110995374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45989.697110995374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45989.697110995374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45989.697110995374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45989.697110995374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45989.697110995374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45989.697110995374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45989.697110995374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45989.697110995374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45989.697110995374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45989.697110995374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45989.697110995374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45989.697110995374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45989.697110995374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45989.697110995374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45989.697110995374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45989.697110995374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45989.697110995374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45989.697110995374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45989.697110995374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45989.697110995374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45989.697110995374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45989.697110995374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45989.697110995374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45989.697110995374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45989.697110995374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45989.697110995374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45989.697110995374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45989.697110995374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45989.697110995374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45989.697110995374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45989.697110995374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45989.697110995374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45989.697110995374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45989.697110995374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45989.697110995374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45989.697110995374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45989.697110995374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45989.697110995374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45989.697110995374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45989.697110995374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45989.697110995374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45989.697110995374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45989.697110995374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45989.697110995374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45989.697110995374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45989.697110995374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45989.697110995374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45989.697110995374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45989.697110995374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45989.697110995374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45989.697110995374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45989.697110995374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45989.697110995374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45989.697110995374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45989.697110995374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45989.697110995374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45989.697110995374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45989.697110995374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45989.697110995374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45989.697110995374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45989.697110995374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45989.697110995374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45989.697110995374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45989.697110995374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45989.697110995374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45989.697110995374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45989.697110995374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45989.697110995374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45989.697110995374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45989.697110995374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45989.697110995374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45989.697110995374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45989.697110995374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45989.697110995374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45989.697110995374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45989.697110995374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45989.697110995374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45989.697110995374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45989.697110995374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45989.697110995374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45989.697110995374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45989.697110995374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45989.697110995374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45989.697110995374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45989.697110995374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45989.697110995374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45989.697110995374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45989.697110995374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45989.697110995374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45989.697110995374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45989.697110995374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45989.697110995374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45989.697110995374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45989.697110995374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45989.697110995374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45989.697110995374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45989.697110995374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45989.697110995374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45989.697110995374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45989.697110995374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45989.697110995374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45989.697110995374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45989.697110995374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45989.697110995374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45989.697110995374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45989.697110995374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45989.697110995374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45989.697110995374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45989.697110995374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45989.697110995374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45989.697110995374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45989.697110995374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45989.697110995374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45989.697110995374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45989.697110995374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45989.697110995374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45989.697110995374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45989.697110995374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45989.697110995374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45989.697110995374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45989.697110995374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45989.697110995374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45989.697110995374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45989.697110995374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45989.697110995374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45989.697110995374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45989.697110995374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45989.697110995374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45989.697110995374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45989.697110995374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45989.697110995374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45989.697110995374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45989.697110995374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45989.697110995374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45989.697110995374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45989.697110995374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45989.697110995374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45989.697110995374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45989.697110995374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45989.697110995374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45989.697110995374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45989.697110995374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45989.697110995374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45989.697110995374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45989.697110995374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45989.697110995374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45989.697110995374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45989.697110995374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45989.697110995374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45989.697110995374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45989.697110995374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45989.697110995374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45989.697110995374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45989.697110995374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45989.697110995374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45989.697110995374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45989.697110995374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45989.697110995374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45989.697110995374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45989.697110995374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45989.697110995374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45989.697110995374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45989.697110995374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45989.697110995374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45989.697110995374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45989.697110995374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45989.697110995374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45989.697110995374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45989.697110995374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45989.697110995374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45989.697110995374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45989.697110995374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45989.697110995374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45989.697110995374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45989.697110995374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45989.697110995374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45989.697110995374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45989.697110995374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45989.697110995374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45989.697110995374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45989.697110995374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45989.697110995374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45989.697110995374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45989.697110995374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45989.697110995374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45989.697110995374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45989.697110995374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45989.697110995374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45989.697110995374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45989.697110995374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45989.697110995374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45989.697110995374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45989.697110995374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45989.697110995374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45989.697110995374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45989.697110995374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45989.697110995374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45989.697110995374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45989.697110995374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45989.697110995374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45989.697110995374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45989.697110995374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45989.697110995374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45989.697110995374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45989.697110995374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45989.697110995374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45989.697110995374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45989.697110995374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45989.697110995374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45989.697110995374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45989.697110995374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45989.697110995374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45989.697110995374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45989.697110995374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45989.697110995374</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39122</v>
      </c>
      <c r="B2" s="37" t="str">
        <f>IFERROR(VLOOKUP(D2,DB!A:K,11,0),"")</f>
        <v>R5</v>
      </c>
      <c r="C2" s="37">
        <v>3</v>
      </c>
      <c r="D2" s="103" t="s">
        <v>36011</v>
      </c>
      <c r="E2" s="37" t="s">
        <v>39021</v>
      </c>
      <c r="F2" s="38">
        <v>45891.832060185188</v>
      </c>
      <c r="G2" s="105">
        <f ca="1">IFERROR(NOW()-F2,"")</f>
        <v>97.865050810185494</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63.508233680557169</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41.0359998842614</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07">
        <v>45981.373298611114</v>
      </c>
      <c r="G5" s="108">
        <f ca="1">IFERROR(NOW()-F5,"")</f>
        <v>8.3238123842602363</v>
      </c>
      <c r="H5" s="146">
        <v>45981.360798611109</v>
      </c>
      <c r="I5" s="106" t="str">
        <f>IFERROR(VLOOKUP(D5,DB!A:F,6,0),"")</f>
        <v>SCECO</v>
      </c>
      <c r="J5" s="106" t="str">
        <f>IFERROR(VLOOKUP(D5,DB!A:G,7,0),"")</f>
        <v>Dead</v>
      </c>
      <c r="K5" s="106" t="s">
        <v>39129</v>
      </c>
      <c r="L5" s="106" t="str">
        <f>IFERROR(VLOOKUP(D5,DB!A:I,9,0),"")</f>
        <v>Latis</v>
      </c>
    </row>
    <row r="6" spans="1:13" ht="15.75">
      <c r="A6" s="37"/>
      <c r="B6" s="37" t="str">
        <f>IFERROR(VLOOKUP(D6,DB!A:K,11,0),"")</f>
        <v/>
      </c>
      <c r="C6" s="37"/>
      <c r="D6" s="150"/>
      <c r="E6" s="37"/>
      <c r="F6" s="38"/>
      <c r="G6" s="143">
        <f t="shared" ref="G6:G14" ca="1" si="2">IFERROR(NOW()-F6,"")</f>
        <v>45989.697110995374</v>
      </c>
      <c r="H6" s="38"/>
      <c r="I6" s="37" t="str">
        <f>IFERROR(VLOOKUP(D6,DB!A:F,6,0),"")</f>
        <v/>
      </c>
      <c r="J6" s="37" t="str">
        <f>IFERROR(VLOOKUP(D6,DB!A:G,7,0),"")</f>
        <v/>
      </c>
      <c r="K6" s="37"/>
      <c r="L6" s="37" t="str">
        <f>IFERROR(VLOOKUP(D6,DB!A:I,9,0),"")</f>
        <v/>
      </c>
    </row>
    <row r="7" spans="1:13">
      <c r="A7" s="37"/>
      <c r="B7" s="37" t="str">
        <f>IFERROR(VLOOKUP(D7,DB!A:K,11,0),"")</f>
        <v/>
      </c>
      <c r="C7" s="37"/>
      <c r="D7"/>
      <c r="E7" s="37"/>
      <c r="F7" s="38"/>
      <c r="G7" s="143">
        <f t="shared" ca="1" si="2"/>
        <v>45989.697110995374</v>
      </c>
      <c r="H7" s="38"/>
      <c r="I7" s="37" t="str">
        <f>IFERROR(VLOOKUP(D7,DB!A:F,6,0),"")</f>
        <v/>
      </c>
      <c r="J7" s="37" t="str">
        <f>IFERROR(VLOOKUP(D7,DB!A:G,7,0),"")</f>
        <v/>
      </c>
      <c r="K7" s="37"/>
      <c r="L7" s="37" t="str">
        <f>IFERROR(VLOOKUP(D7,DB!A:I,9,0),"")</f>
        <v/>
      </c>
    </row>
    <row r="8" spans="1:13">
      <c r="A8" s="37"/>
      <c r="B8" s="37" t="str">
        <f>IFERROR(VLOOKUP(D8,DB!A:K,11,0),"")</f>
        <v/>
      </c>
      <c r="C8" s="37"/>
      <c r="D8" s="149"/>
      <c r="E8" s="37"/>
      <c r="F8" s="38"/>
      <c r="G8" s="143">
        <f t="shared" ca="1" si="2"/>
        <v>45989.697110995374</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45989.697110995374</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45989.697110995374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45989.697110995374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43">
        <f t="shared" ca="1" si="2"/>
        <v>45989.697110995374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3">
        <f t="shared" ca="1" si="2"/>
        <v>45989.697110995374</v>
      </c>
      <c r="H13" s="38"/>
      <c r="I13" s="37" t="str">
        <f>IFERROR(VLOOKUP(D13,DB!A:F,6,0),"")</f>
        <v/>
      </c>
      <c r="J13" s="37" t="str">
        <f>IFERROR(VLOOKUP(D13,DB!A:G,7,0),"")</f>
        <v/>
      </c>
      <c r="K13" s="37"/>
      <c r="L13" s="37" t="str">
        <f>IFERROR(VLOOKUP(D13,DB!A:I,9,0),"")</f>
        <v/>
      </c>
    </row>
    <row r="14" spans="1:13">
      <c r="A14" s="37"/>
      <c r="B14" s="37" t="str">
        <f>IFERROR(VLOOKUP(D14,DB!A:K,11,0),"")</f>
        <v/>
      </c>
      <c r="C14" s="37"/>
      <c r="D14" s="103"/>
      <c r="E14" s="37"/>
      <c r="F14" s="38"/>
      <c r="G14" s="143">
        <f t="shared" ca="1" si="2"/>
        <v>45989.697110995374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ca="1">IFERROR(NOW()-F15,"")</f>
        <v>45989.697110995374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45989.697110995374</v>
      </c>
      <c r="H16" s="38"/>
      <c r="I16" s="37" t="str">
        <f>IFERROR(VLOOKUP(D16,DB!A:F,6,0),"")</f>
        <v/>
      </c>
      <c r="J16" s="37" t="str">
        <f>IFERROR(VLOOKUP(D16,DB!A:G,7,0),"")</f>
        <v/>
      </c>
      <c r="K16" s="37"/>
      <c r="L16" s="37" t="str">
        <f>IFERROR(VLOOKUP(D16,DB!A:I,9,0),"")</f>
        <v/>
      </c>
    </row>
    <row r="17" spans="1:12">
      <c r="A17" s="37"/>
      <c r="B17" s="37" t="str">
        <f>IFERROR(VLOOKUP(D17,DB!A:K,11,0),"")</f>
        <v/>
      </c>
      <c r="C17" s="37"/>
      <c r="D17" s="103"/>
      <c r="E17" s="37"/>
      <c r="F17" s="38"/>
      <c r="G17" s="143">
        <f ca="1">IFERROR(NOW()-F17,"")</f>
        <v>45989.697110995374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ca="1">IFERROR(NOW()-F18,"")</f>
        <v>45989.697110995374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45989.697110995374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45989.697110995374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45989.697110995374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45989.697110995374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45989.697110995374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45989.697110995374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45989.697110995374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45989.697110995374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45989.697110995374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45989.697110995374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45989.697110995374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45989.697110995374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45989.697110995374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45989.697110995374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45989.697110995374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45989.697110995374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45989.697110995374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45989.697110995374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45989.697110995374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45989.697110995374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45989.697110995374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45989.697110995374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45989.697110995374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45989.697110995374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45989.697110995374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45989.697110995374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45989.697110995374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45989.697110995374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45989.697110995374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45989.697110995374</v>
      </c>
      <c r="H48" s="38"/>
      <c r="I48" s="37" t="str">
        <f>IFERROR(VLOOKUP(D48,DB!A:F,6,0),"")</f>
        <v/>
      </c>
      <c r="J48" s="37" t="str">
        <f>IFERROR(VLOOKUP(D48,DB!A:G,7,0),"")</f>
        <v/>
      </c>
      <c r="K48" s="37"/>
      <c r="L48" s="37" t="str">
        <f>IFERROR(VLOOKUP(D48,DB!A:I,9,0),"")</f>
        <v/>
      </c>
    </row>
    <row r="49" spans="1:12">
      <c r="A49" s="103"/>
      <c r="B49" s="103"/>
      <c r="C49" s="103"/>
      <c r="D49" s="103"/>
      <c r="E49" s="103"/>
      <c r="F49" s="146"/>
      <c r="G49" s="105"/>
      <c r="H49" s="146"/>
      <c r="I49" s="103"/>
      <c r="J49" s="103"/>
      <c r="K49" s="103"/>
      <c r="L49" s="103"/>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45989.697110995374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45989.697110995374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45989.697110995374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45989.697110995374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45989.697110995374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45989.697110995374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45989.697110995374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45989.697110995374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45989.697110995374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45989.697110995374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45989.697110995374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45989.697110995374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45989.697110995374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45989.697110995374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45989.697110995374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45989.697110995374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45989.697110995374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45989.697110995374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45989.697110995374</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2025-11-28T13:45:35Z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