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47" documentId="120_S{2AC9BD13-BADA-5192-A53E-5A8FF88502F6}" xr6:coauthVersionLast="47" xr6:coauthVersionMax="47" xr10:uidLastSave="{5C1F7F86-21C0-4248-9FD2-989C975BA95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<sst xmlns="http://schemas.openxmlformats.org/spreadsheetml/2006/main" count="181522" uniqueCount="39139">
  <si>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</si>
  <si>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</si>
  <si>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</si>
  <si>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</si>
  <si>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</si>
  <si>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</si>
  <si>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</si>
  <si>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</si>
  <si>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</si>
  <si>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</si>
  <si>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</si>
  <si>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</si>
  <si>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</si>
  <si>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</si>
  <si>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</si>
  <si>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</si>
  <si>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</si>
  <si>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</si>
  <si>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</si>
  <si>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</si>
  <si>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</si>
  <si>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</si>
  <si>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</si>
  <si>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</si>
  <si>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</si>
  <si>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</si>
  <si>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</si>
  <si>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</si>
  <si>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</si>
  <si>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</si>
  <si>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</si>
  <si>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</si>
  <si>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</si>
  <si>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</si>
  <si>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</si>
  <si>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</si>
  <si>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</si>
  <si>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</si>
  <si>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</si>
  <si>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</si>
  <si>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</si>
  <si>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</si>
  <si>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</si>
  <si>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</si>
  <si>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</si>
  <si>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</si>
  <si>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</si>
  <si>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</si>
  <si>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</si>
  <si>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</si>
  <si>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</si>
  <si>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</si>
  <si>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</si>
  <si>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</si>
  <si>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</si>
  <si>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</si>
  <si>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</si>
  <si>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</si>
  <si>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</si>
  <si>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</si>
  <si>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</si>
  <si>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</si>
  <si>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</si>
  <si>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</si>
  <si>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</si>
  <si>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</si>
  <si>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</si>
  <si>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</si>
  <si>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</si>
  <si>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</si>
  <si>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</si>
  <si>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</si>
  <si>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</si>
  <si>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</si>
  <si>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</si>
  <si>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</si>
  <si>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</si>
  <si>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</si>
  <si>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</si>
  <si>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</si>
  <si>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</si>
  <si>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</si>
  <si>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</si>
  <si>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</si>
  <si>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</si>
  <si>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</si>
  <si>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</si>
  <si>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</si>
  <si>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</si>
  <si>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</si>
  <si>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</si>
  <si>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</si>
  <si>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</si>
  <si>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</si>
  <si>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</si>
  <si>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</si>
  <si>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</si>
  <si>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</si>
  <si>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</si>
  <si>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</si>
  <si>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</si>
  <si>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</si>
  <si>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</si>
  <si>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</si>
  <si>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</si>
  <si>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</si>
  <si>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</si>
  <si>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</si>
  <si>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</si>
  <si>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</si>
  <si>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</si>
  <si>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</si>
  <si>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</si>
  <si>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</si>
  <si>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</si>
  <si>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</si>
  <si>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</si>
  <si>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</si>
  <si>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</si>
  <si>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</si>
  <si>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</si>
  <si>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</si>
  <si>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</si>
  <si>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</si>
  <si>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</si>
  <si>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</si>
  <si>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</si>
  <si>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</si>
  <si>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</si>
  <si>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</si>
  <si>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</si>
  <si>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</si>
  <si>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</si>
  <si>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</si>
  <si>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</si>
  <si>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</si>
  <si>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</si>
  <si>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</si>
  <si>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</si>
  <si>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</si>
  <si>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</si>
  <si>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</si>
  <si>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</si>
  <si>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</si>
  <si>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</si>
  <si>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</si>
  <si>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</si>
  <si>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</si>
  <si>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</si>
  <si>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</si>
  <si>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</si>
  <si>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</si>
  <si>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</si>
  <si>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</si>
  <si>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</si>
  <si>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</si>
  <si>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</si>
  <si>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</si>
  <si>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</si>
  <si>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</si>
  <si>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</si>
  <si>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</si>
  <si>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</si>
  <si>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</si>
  <si>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</si>
  <si>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</si>
  <si>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</si>
  <si>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</si>
  <si>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</si>
  <si>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</si>
  <si>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</si>
  <si>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</si>
  <si>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</si>
  <si>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</si>
  <si>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</si>
  <si>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</si>
  <si>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</si>
  <si>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</si>
  <si>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</si>
  <si>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</si>
  <si>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</si>
  <si>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</si>
  <si>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</si>
  <si>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</si>
  <si>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</si>
  <si>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</si>
  <si>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</si>
  <si>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</si>
  <si>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</si>
  <si>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</si>
  <si>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</si>
  <si>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</si>
  <si>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</si>
  <si>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</si>
  <si>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</si>
  <si>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</si>
  <si>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</si>
  <si>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</si>
  <si>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</si>
  <si>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</si>
  <si>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</si>
  <si>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</si>
  <si>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</si>
  <si>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</si>
  <si>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</si>
  <si>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</si>
  <si>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</si>
  <si>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</si>
  <si>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</si>
  <si>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</si>
  <si>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</si>
  <si>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</si>
  <si>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</si>
  <si>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</si>
  <si>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</si>
  <si>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</si>
  <si>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</si>
  <si>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</si>
  <si>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</si>
  <si>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</si>
  <si>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</si>
  <si>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</si>
  <si>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</si>
  <si>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</si>
  <si>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</si>
  <si>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</si>
  <si>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</si>
  <si>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</si>
  <si>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</si>
  <si>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</si>
  <si>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</si>
  <si>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</si>
  <si>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</si>
  <si>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</si>
  <si>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</si>
  <si>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</si>
  <si>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</si>
  <si>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</si>
  <si>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</si>
  <si>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</si>
  <si>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</si>
  <si>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</si>
  <si>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</si>
  <si>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</si>
  <si>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</si>
  <si>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</si>
  <si>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</si>
  <si>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</si>
  <si>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</si>
  <si>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</si>
  <si>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</si>
  <si>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</si>
  <si>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</si>
  <si>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</si>
  <si>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</si>
  <si>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</si>
  <si>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</si>
  <si>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</si>
  <si>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</si>
  <si>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</si>
  <si>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</si>
  <si>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</si>
  <si>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</si>
  <si>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</si>
  <si>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</si>
  <si>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</si>
  <si>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</si>
  <si>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</si>
  <si>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</si>
  <si>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</si>
  <si>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</si>
  <si>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</si>
  <si>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</si>
  <si>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</si>
  <si>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</si>
  <si>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</si>
  <si>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</si>
  <si>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</si>
  <si>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</si>
  <si>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</si>
  <si>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</si>
  <si>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</si>
  <si>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</si>
  <si>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</si>
  <si>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</si>
  <si>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</si>
  <si>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</si>
  <si>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</si>
  <si>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</si>
  <si>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</si>
  <si>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</si>
  <si>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</si>
  <si>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</si>
  <si>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</si>
  <si>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</si>
  <si>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</si>
  <si>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</si>
  <si>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</si>
  <si>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</si>
  <si>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</si>
  <si>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</si>
  <si>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</si>
  <si>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</si>
  <si>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</si>
  <si>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</si>
  <si>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</si>
  <si>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</si>
  <si>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</si>
  <si>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</si>
  <si>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</si>
  <si>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</si>
  <si>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</si>
  <si>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</si>
  <si>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</si>
  <si>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</si>
  <si>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</si>
  <si>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</si>
  <si>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</si>
  <si>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</si>
  <si>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</si>
  <si>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</si>
  <si>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</si>
  <si>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</si>
  <si>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</si>
  <si>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</si>
  <si>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</si>
  <si>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</si>
  <si>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</si>
  <si>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</si>
  <si>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</si>
  <si>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</si>
  <si>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</si>
  <si>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</si>
  <si>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</si>
  <si>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</si>
  <si>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</si>
  <si>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</si>
  <si>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</si>
  <si>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</si>
  <si>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</si>
  <si>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</si>
  <si>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</si>
  <si>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</si>
  <si>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</si>
  <si>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</si>
  <si>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</si>
  <si>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</si>
  <si>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</si>
  <si>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</si>
  <si>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</si>
  <si>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</si>
  <si>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</si>
  <si>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</si>
  <si>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</si>
  <si>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</si>
  <si>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</si>
  <si>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</si>
  <si>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</si>
  <si>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</si>
  <si>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</si>
  <si>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</si>
  <si>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</si>
  <si>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</si>
  <si>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</si>
  <si>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</si>
  <si>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</si>
  <si>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</si>
  <si>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</si>
  <si>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</si>
  <si>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</si>
  <si>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</si>
  <si>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</si>
  <si>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</si>
  <si>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</si>
  <si>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</si>
  <si>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</si>
  <si>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</si>
  <si>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</si>
  <si>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</si>
  <si>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</si>
  <si>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</si>
  <si>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</si>
  <si>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</si>
  <si>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</si>
  <si>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</si>
  <si>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</si>
  <si>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</si>
  <si>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</si>
  <si>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</si>
  <si>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</si>
  <si>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</si>
  <si>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</si>
  <si>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</si>
  <si>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</si>
  <si>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</si>
  <si>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</si>
  <si>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</si>
  <si>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</si>
  <si>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</si>
  <si>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</si>
  <si>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</si>
  <si>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</si>
  <si>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</si>
  <si>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</si>
  <si>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</si>
  <si>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</si>
  <si>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</si>
  <si>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</si>
  <si>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</si>
  <si>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</si>
  <si>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</si>
  <si>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</si>
  <si>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</si>
  <si>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</si>
  <si>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</si>
  <si>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</si>
  <si>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</si>
  <si>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</si>
  <si>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</si>
  <si>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</si>
  <si>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</si>
  <si>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</si>
  <si>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</si>
  <si>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</si>
  <si>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</si>
  <si>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</si>
  <si>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</si>
  <si>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</si>
  <si>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</si>
  <si>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</si>
  <si>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</si>
  <si>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</si>
  <si>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</si>
  <si>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</si>
  <si>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</si>
  <si>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</si>
  <si>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</si>
  <si>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</si>
  <si>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</si>
  <si>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</si>
  <si>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</si>
  <si>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</si>
  <si>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</si>
  <si>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</si>
  <si>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</si>
  <si>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</si>
  <si>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</si>
  <si>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</si>
  <si>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</si>
  <si>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</si>
  <si>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</si>
  <si>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</si>
  <si>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</si>
  <si>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</si>
  <si>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</si>
  <si>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</si>
  <si>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</si>
  <si>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</si>
  <si>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</si>
  <si>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</si>
  <si>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</si>
  <si>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</si>
  <si>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</si>
  <si>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</si>
  <si>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</si>
  <si>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</si>
  <si>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</si>
  <si>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</si>
  <si>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</si>
  <si>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</si>
  <si>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</si>
  <si>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</si>
  <si>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</si>
  <si>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</si>
  <si>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</si>
  <si>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</si>
  <si>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</si>
  <si>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</si>
  <si>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</si>
  <si>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</si>
  <si>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</si>
  <si>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</si>
  <si>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</si>
  <si>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</si>
  <si>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</si>
  <si>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</si>
  <si>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</si>
  <si>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</si>
  <si>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</si>
  <si>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</si>
  <si>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</si>
  <si>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</si>
  <si>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</si>
  <si>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</si>
  <si>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</si>
  <si>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</si>
  <si>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</si>
  <si>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</si>
  <si>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</si>
  <si>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</si>
  <si>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</si>
  <si>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</si>
  <si>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</si>
  <si>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</si>
  <si>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</si>
  <si>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</si>
  <si>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</si>
  <si>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</si>
  <si>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</si>
  <si>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</si>
  <si>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</si>
  <si>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</si>
  <si>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</si>
  <si>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</si>
  <si>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</si>
  <si>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</si>
  <si>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</si>
  <si>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</si>
  <si>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</si>
  <si>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</si>
  <si>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</si>
  <si>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</si>
  <si>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</si>
  <si>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</si>
  <si>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</si>
  <si>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</si>
  <si>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</si>
  <si>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</si>
  <si>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</si>
  <si>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</si>
  <si>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</si>
  <si>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</si>
  <si>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</si>
  <si>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</si>
  <si>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</si>
  <si>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</si>
  <si>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</si>
  <si>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</si>
  <si>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</si>
  <si>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</si>
  <si>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</si>
  <si>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</si>
  <si>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</si>
  <si>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</si>
  <si>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</si>
  <si>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</si>
  <si>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</si>
  <si>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</si>
  <si>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</si>
  <si>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</si>
  <si>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</si>
  <si>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</si>
  <si>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</si>
  <si>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</si>
  <si>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</si>
  <si>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</si>
  <si>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</si>
  <si>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</si>
  <si>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</si>
  <si>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</si>
  <si>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</si>
  <si>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</si>
  <si>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</si>
  <si>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</si>
  <si>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</si>
  <si>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</si>
  <si>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</si>
  <si>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</si>
  <si>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</si>
  <si>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</si>
  <si>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</si>
  <si>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</si>
  <si>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</si>
  <si>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</si>
  <si>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</si>
  <si>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</si>
  <si>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</si>
  <si>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</si>
  <si>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</si>
  <si>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</si>
  <si>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</si>
  <si>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</si>
  <si>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</si>
  <si>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</si>
  <si>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</si>
  <si>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</si>
  <si>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</si>
  <si>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</si>
  <si>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</si>
  <si>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</si>
  <si>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</si>
  <si>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</si>
  <si>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</si>
  <si>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</si>
  <si>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</si>
  <si>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</si>
  <si>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</si>
  <si>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</si>
  <si>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</si>
  <si>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</si>
  <si>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</si>
  <si>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</si>
  <si>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</si>
  <si>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</si>
  <si>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</si>
  <si>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</si>
  <si>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</si>
  <si>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</si>
  <si>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</si>
  <si>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</si>
  <si>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</si>
  <si>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</si>
  <si>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</si>
  <si>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</si>
  <si>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</si>
  <si>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</si>
  <si>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</si>
  <si>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</si>
  <si>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</si>
  <si>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</si>
  <si>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</si>
  <si>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</si>
  <si>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</si>
  <si>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</si>
  <si>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</si>
  <si>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</si>
  <si>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</si>
  <si>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</si>
  <si>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</si>
  <si>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</si>
  <si>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</si>
  <si>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</si>
  <si>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</si>
  <si>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</si>
  <si>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</si>
  <si>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</si>
  <si>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</si>
  <si>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</si>
  <si>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</si>
  <si>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</si>
  <si>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</si>
  <si>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</si>
  <si>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</si>
  <si>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</si>
  <si>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</si>
  <si>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</si>
  <si>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</si>
  <si>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</si>
  <si>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</si>
  <si>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</si>
  <si>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</si>
  <si>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</si>
  <si>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</si>
  <si>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</si>
  <si>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</si>
  <si>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</si>
  <si>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</si>
  <si>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</si>
  <si>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</si>
  <si>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</si>
  <si>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</si>
  <si>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</si>
  <si>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</si>
  <si>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</si>
  <si>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</si>
  <si>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</si>
  <si>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</si>
  <si>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</si>
  <si>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</si>
  <si>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</si>
  <si>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</si>
  <si>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</si>
  <si>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</si>
  <si>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</si>
  <si>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</si>
  <si>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</si>
  <si>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</si>
  <si>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</si>
  <si>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</si>
  <si>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</si>
  <si>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</si>
  <si>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</si>
  <si>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</si>
  <si>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</si>
  <si>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</si>
  <si>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</si>
  <si>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</si>
  <si>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</si>
  <si>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</si>
  <si>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</si>
  <si>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</si>
  <si>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</si>
  <si>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</si>
  <si>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</si>
  <si>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</si>
  <si>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</si>
  <si>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</si>
  <si>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</si>
  <si>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</si>
  <si>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</si>
  <si>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</si>
  <si>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</si>
  <si>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</si>
  <si>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</si>
  <si>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</si>
  <si>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</si>
  <si>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</si>
  <si>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</si>
  <si>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</si>
  <si>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</si>
  <si>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</si>
  <si>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</si>
  <si>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</si>
  <si>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</si>
  <si>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</si>
  <si>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</si>
  <si>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</si>
  <si>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</si>
  <si>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</si>
  <si>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</si>
  <si>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</si>
  <si>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</si>
  <si>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</si>
  <si>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</si>
  <si>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</si>
  <si>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</si>
  <si>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</si>
  <si>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</si>
  <si>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</si>
  <si>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</si>
  <si>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</si>
  <si>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</si>
  <si>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</si>
  <si>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</si>
  <si>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</si>
  <si>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</si>
  <si>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</si>
  <si>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</si>
  <si>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</si>
  <si>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</si>
  <si>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</si>
  <si>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</si>
  <si>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</si>
  <si>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</si>
  <si>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</si>
  <si>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</si>
  <si>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</si>
  <si>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</si>
  <si>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</si>
  <si>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</si>
  <si>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</si>
  <si>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</si>
  <si>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</si>
  <si>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</si>
  <si>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</si>
  <si>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</si>
  <si>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</si>
  <si>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</si>
  <si>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</si>
  <si>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</si>
  <si>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</si>
  <si>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</si>
  <si>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</si>
  <si>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</si>
  <si>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</si>
  <si>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</si>
  <si>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</si>
  <si>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</si>
  <si>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</si>
  <si>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</si>
  <si>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</si>
  <si>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</si>
  <si>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</si>
  <si>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</si>
  <si>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</si>
  <si>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</si>
  <si>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</si>
  <si>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</si>
  <si>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</si>
  <si>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</si>
  <si>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</si>
  <si>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</si>
  <si>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</si>
  <si>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</si>
  <si>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</si>
  <si>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</si>
  <si>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</si>
  <si>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</si>
  <si>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</si>
  <si>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</si>
  <si>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</si>
  <si>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</si>
  <si>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</si>
  <si>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</si>
  <si>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</si>
  <si>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</si>
  <si>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</si>
  <si>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</si>
  <si>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</si>
  <si>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</si>
  <si>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</si>
  <si>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</si>
  <si>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</si>
  <si>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</si>
  <si>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</si>
  <si>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</si>
  <si>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</si>
  <si>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</si>
  <si>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</si>
  <si>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</si>
  <si>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</si>
  <si>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</si>
  <si>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</si>
  <si>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</si>
  <si>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</si>
  <si>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</si>
  <si>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</si>
  <si>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</si>
  <si>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</si>
  <si>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</si>
  <si>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</si>
  <si>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</si>
  <si>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</si>
  <si>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</si>
  <si>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</si>
  <si>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</si>
  <si>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</si>
  <si>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</si>
  <si>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</si>
  <si>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</si>
  <si>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</si>
  <si>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</si>
  <si>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</si>
  <si>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</si>
  <si>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</si>
  <si>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</si>
  <si>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</si>
  <si>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</si>
  <si>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</si>
  <si>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</si>
  <si>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</si>
  <si>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</si>
  <si>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</si>
  <si>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</si>
  <si>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</si>
  <si>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</si>
  <si>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</si>
  <si>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</si>
  <si>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</si>
  <si>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</si>
  <si>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</si>
  <si>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</si>
  <si>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</si>
  <si>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</si>
  <si>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</si>
  <si>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</si>
  <si>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</si>
  <si>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</si>
  <si>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</si>
  <si>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</si>
  <si>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</si>
  <si>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</si>
  <si>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</si>
  <si>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</si>
  <si>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</si>
  <si>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</si>
  <si>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</si>
  <si>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</si>
  <si>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</si>
  <si>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</si>
  <si>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</si>
  <si>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</si>
  <si>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</si>
  <si>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</si>
  <si>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</si>
  <si>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</si>
  <si>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</si>
  <si>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</si>
  <si>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</si>
  <si>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</si>
  <si>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</si>
  <si>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</si>
  <si>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</si>
  <si>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</si>
  <si>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</si>
  <si>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</si>
  <si>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</si>
  <si>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</si>
  <si>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</si>
  <si>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</si>
  <si>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</si>
  <si>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</si>
  <si>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</si>
  <si>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</si>
  <si>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</si>
  <si>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</si>
  <si>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</si>
  <si>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</si>
  <si>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</si>
  <si>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</si>
  <si>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</si>
  <si>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</si>
  <si>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</si>
  <si>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</si>
  <si>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</si>
  <si>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</si>
  <si>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</si>
  <si>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</si>
  <si>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</si>
  <si>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</si>
  <si>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</si>
  <si>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</si>
  <si>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</si>
  <si>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</si>
  <si>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</si>
  <si>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</si>
  <si>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</si>
  <si>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</si>
  <si>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</si>
  <si>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</si>
  <si>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</si>
  <si>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</si>
  <si>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</si>
  <si>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</si>
  <si>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</si>
  <si>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</si>
  <si>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</si>
  <si>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</si>
  <si>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</si>
  <si>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</si>
  <si>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</si>
  <si>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</si>
  <si>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</si>
  <si>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</si>
  <si>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</si>
  <si>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</si>
  <si>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</si>
  <si>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</si>
  <si>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</si>
  <si>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</si>
  <si>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</si>
  <si>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</si>
  <si>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</si>
  <si>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</si>
  <si>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</si>
  <si>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</si>
  <si>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</si>
  <si>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</si>
  <si>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</si>
  <si>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</si>
  <si>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</si>
  <si>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</si>
  <si>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</si>
  <si>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</si>
  <si>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</si>
  <si>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</si>
  <si>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</si>
  <si>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</si>
  <si>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</si>
  <si>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</si>
  <si>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</si>
  <si>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</si>
  <si>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</si>
  <si>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</si>
  <si>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</si>
  <si>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</si>
  <si>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</si>
  <si>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</si>
  <si>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</si>
  <si>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</si>
  <si>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</si>
  <si>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</si>
  <si>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</si>
  <si>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</si>
  <si>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</si>
  <si>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</si>
  <si>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</si>
  <si>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</si>
  <si>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</si>
  <si>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</si>
  <si>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</si>
  <si>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</si>
  <si>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</si>
  <si>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</si>
  <si>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</si>
  <si>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</si>
  <si>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</si>
  <si>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</si>
  <si>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</si>
  <si>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</si>
  <si>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</si>
  <si>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</si>
  <si>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</si>
  <si>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</si>
  <si>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</si>
  <si>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</si>
  <si>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</si>
  <si>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</si>
  <si>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</si>
  <si>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</si>
  <si>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</si>
  <si>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</si>
  <si>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</si>
  <si>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</si>
  <si>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</si>
  <si>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</si>
  <si>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</si>
  <si>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</si>
  <si>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</si>
  <si>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</si>
  <si>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</si>
  <si>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</si>
  <si>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</si>
  <si>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</si>
  <si>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</si>
  <si>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</si>
  <si>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</si>
  <si>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</si>
  <si>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</si>
  <si>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</si>
  <si>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</si>
  <si>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</si>
  <si>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</si>
  <si>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</si>
  <si>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</si>
  <si>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</si>
  <si>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</si>
  <si>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</si>
  <si>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</si>
  <si>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</si>
  <si>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</si>
  <si>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</si>
  <si>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</si>
  <si>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</si>
  <si>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</si>
  <si>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</si>
  <si>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</si>
  <si>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</si>
  <si>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</si>
  <si>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</si>
  <si>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</si>
  <si>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</si>
  <si>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</si>
  <si>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</si>
  <si>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</si>
  <si>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</si>
  <si>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</si>
  <si>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</si>
  <si>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</si>
  <si>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</si>
  <si>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</si>
  <si>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</si>
  <si>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</si>
  <si>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</si>
  <si>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</si>
  <si>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</si>
  <si>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</si>
  <si>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</si>
  <si>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</si>
  <si>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</si>
  <si>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</si>
  <si>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</si>
  <si>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</si>
  <si>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</si>
  <si>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</si>
  <si>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</si>
  <si>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</si>
  <si>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</si>
  <si>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</si>
  <si>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</si>
  <si>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</si>
  <si>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</si>
  <si>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</si>
  <si>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</si>
  <si>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</si>
  <si>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</si>
  <si>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</si>
  <si>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</si>
  <si>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</si>
  <si>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</si>
  <si>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</si>
  <si>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</si>
  <si>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</si>
  <si>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</si>
  <si>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</si>
  <si>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</si>
  <si>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</si>
  <si>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</si>
  <si>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</si>
  <si>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</si>
  <si>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</si>
  <si>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</si>
  <si>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</si>
  <si>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</si>
  <si>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</si>
  <si>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</si>
  <si>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</si>
  <si>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</si>
  <si>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</si>
  <si>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</si>
  <si>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</si>
  <si>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</si>
  <si>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</si>
  <si>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</si>
  <si>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</si>
  <si>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</si>
  <si>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</si>
  <si>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</si>
  <si>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</si>
  <si>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</si>
  <si>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</si>
  <si>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</si>
  <si>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</si>
  <si>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</si>
  <si>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</si>
  <si>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</si>
  <si>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</si>
  <si>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</si>
  <si>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</si>
  <si>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</si>
  <si>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</si>
  <si>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</si>
  <si>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</si>
  <si>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</si>
  <si>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</si>
  <si>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</si>
  <si>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</si>
  <si>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</si>
  <si>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</si>
  <si>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</si>
  <si>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</si>
  <si>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</si>
  <si>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</si>
  <si>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</si>
  <si>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</si>
  <si>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</si>
  <si>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</si>
  <si>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</si>
  <si>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</si>
  <si>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</si>
  <si>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</si>
  <si>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</si>
  <si>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</si>
  <si>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</si>
  <si>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</si>
  <si>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</si>
  <si>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</si>
  <si>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</si>
  <si>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</si>
  <si>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</si>
  <si>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</si>
  <si>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</si>
  <si>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</si>
  <si>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</si>
  <si>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</si>
  <si>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</si>
  <si>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</si>
  <si>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</si>
  <si>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</si>
  <si>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</si>
  <si>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</si>
  <si>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</si>
  <si>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</si>
  <si>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</si>
  <si>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</si>
  <si>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</si>
  <si>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</si>
  <si>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</si>
  <si>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</si>
  <si>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</si>
  <si>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</si>
  <si>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</si>
  <si>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</si>
  <si>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</si>
  <si>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</si>
  <si>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</si>
  <si>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</si>
  <si>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</si>
  <si>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</si>
  <si>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</si>
  <si>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</si>
  <si>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</si>
  <si>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</si>
  <si>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</si>
  <si>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</si>
  <si>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</si>
  <si>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</si>
  <si>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</si>
  <si>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</si>
  <si>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</si>
  <si>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</si>
  <si>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</si>
  <si>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</si>
  <si>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</si>
  <si>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</si>
  <si>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</si>
  <si>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</si>
  <si>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</si>
  <si>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</si>
  <si>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</si>
  <si>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</si>
  <si>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</si>
  <si>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</si>
  <si>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</si>
  <si>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</si>
  <si>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</si>
  <si>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</si>
  <si>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</si>
  <si>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</si>
  <si>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</si>
  <si>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</si>
  <si>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</si>
  <si>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</si>
  <si>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</si>
  <si>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</si>
  <si>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</si>
  <si>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</si>
  <si>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</si>
  <si>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</si>
  <si>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</si>
  <si>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</si>
  <si>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</si>
  <si>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</si>
  <si>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</si>
  <si>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</si>
  <si>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</si>
  <si>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</si>
  <si>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</si>
  <si>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</si>
  <si>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</si>
  <si>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</si>
  <si>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</si>
  <si>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</si>
  <si>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</si>
  <si>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</si>
  <si>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</si>
  <si>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</si>
  <si>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</si>
  <si>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</si>
  <si>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</si>
  <si>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</si>
  <si>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</si>
  <si>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</si>
  <si>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</si>
  <si>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</si>
  <si>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</si>
  <si>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</si>
  <si>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</si>
  <si>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</si>
  <si>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</si>
  <si>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</si>
  <si>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</si>
  <si>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</si>
  <si>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</si>
  <si>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</si>
  <si>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</si>
  <si>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</si>
  <si>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</si>
  <si>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</si>
  <si>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</si>
  <si>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</si>
  <si>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</si>
  <si>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</si>
  <si>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</si>
  <si>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</si>
  <si>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</si>
  <si>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</si>
  <si>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</si>
  <si>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</si>
  <si>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</si>
  <si>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</si>
  <si>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</si>
  <si>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</si>
  <si>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</si>
  <si>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</si>
  <si>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</si>
  <si>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</si>
  <si>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</si>
  <si>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</si>
  <si>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</si>
  <si>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</si>
  <si>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</si>
  <si>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</si>
  <si>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</si>
  <si>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</si>
  <si>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</si>
  <si>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</si>
  <si>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</si>
  <si>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</si>
  <si>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</si>
  <si>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</si>
  <si>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</si>
  <si>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</si>
  <si>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</si>
  <si>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</si>
  <si>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</si>
  <si>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</si>
  <si>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</si>
  <si>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</si>
  <si>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</si>
  <si>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</si>
  <si>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</si>
  <si>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</si>
  <si>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</si>
  <si>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</si>
  <si>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</si>
  <si>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</si>
  <si>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</si>
  <si>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</si>
  <si>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</si>
  <si>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</si>
  <si>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</si>
  <si>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</si>
  <si>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</si>
  <si>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</si>
  <si>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</si>
  <si>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</si>
  <si>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</si>
  <si>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</si>
  <si>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</si>
  <si>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</si>
  <si>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</si>
  <si>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</si>
  <si>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</si>
  <si>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</si>
  <si>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</si>
  <si>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</si>
  <si>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</si>
  <si>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</si>
  <si>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</si>
  <si>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</si>
  <si>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</si>
  <si>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</si>
  <si>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</si>
  <si>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</si>
  <si>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</si>
  <si>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</si>
  <si>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</si>
  <si>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</si>
  <si>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</si>
  <si>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</si>
  <si>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</si>
  <si>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</si>
  <si>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</si>
  <si>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</si>
  <si>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</si>
  <si>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</si>
  <si>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</si>
  <si>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</si>
  <si>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</si>
  <si>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</si>
  <si>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</si>
  <si>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</si>
  <si>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</si>
  <si>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</si>
  <si>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</si>
  <si>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</si>
  <si>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</si>
  <si>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</si>
  <si>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</si>
  <si>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</si>
  <si>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</si>
  <si>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</si>
  <si>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</si>
  <si>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</si>
  <si>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</si>
  <si>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</si>
  <si>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</si>
  <si>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</si>
  <si>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</si>
  <si>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</si>
  <si>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</si>
  <si>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</si>
  <si>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</si>
  <si>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</si>
  <si>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</si>
  <si>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</si>
  <si>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</si>
  <si>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</si>
  <si>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</si>
  <si>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</si>
  <si>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</si>
  <si>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</si>
  <si>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</si>
  <si>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</si>
  <si>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</si>
  <si>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</si>
  <si>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</si>
  <si>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</si>
  <si>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</si>
  <si>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</si>
  <si>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</si>
  <si>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</si>
  <si>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</si>
  <si>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</si>
  <si>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</si>
  <si>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</si>
  <si>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</si>
  <si>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</si>
  <si>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</si>
  <si>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</si>
  <si>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</si>
  <si>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</si>
  <si>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</si>
  <si>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</si>
  <si>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</si>
  <si>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</si>
  <si>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</si>
  <si>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</si>
  <si>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</si>
  <si>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</si>
  <si>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</si>
  <si>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</si>
  <si>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</si>
  <si>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</si>
  <si>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</si>
  <si>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</si>
  <si>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</si>
  <si>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</si>
  <si>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</si>
  <si>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</si>
  <si>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</si>
  <si>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</si>
  <si>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</si>
  <si>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</si>
  <si>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</si>
  <si>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</si>
  <si>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</si>
  <si>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</si>
  <si>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</si>
  <si>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</si>
  <si>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</si>
  <si>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</si>
  <si>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</si>
  <si>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</si>
  <si>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</si>
  <si>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</si>
  <si>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</si>
  <si>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</si>
  <si>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</si>
  <si>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</si>
  <si>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</si>
  <si>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</si>
  <si>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</si>
  <si>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</si>
  <si>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</si>
  <si>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</si>
  <si>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</si>
  <si>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</si>
  <si>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</si>
  <si>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</si>
  <si>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</si>
  <si>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</si>
  <si>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</si>
  <si>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</si>
  <si>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</si>
  <si>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</si>
  <si>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</si>
  <si>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</si>
  <si>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</si>
  <si>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</si>
  <si>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</si>
  <si>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</si>
  <si>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</si>
  <si>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</si>
  <si>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</si>
  <si>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</si>
  <si>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</si>
  <si>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</si>
  <si>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</si>
  <si>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</si>
  <si>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</si>
  <si>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</si>
  <si>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</si>
  <si>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</si>
  <si>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</si>
  <si>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</si>
  <si>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</si>
  <si>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</si>
  <si>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</si>
  <si>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</si>
  <si>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</si>
  <si>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</si>
  <si>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</si>
  <si>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</si>
  <si>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</si>
  <si>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</si>
  <si>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</si>
  <si>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</si>
  <si>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</si>
  <si>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</si>
  <si>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</si>
  <si>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</si>
  <si>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</si>
  <si>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</si>
  <si>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</si>
  <si>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</si>
  <si>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</si>
  <si>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</si>
  <si>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</si>
  <si>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</si>
  <si>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</si>
  <si>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</si>
  <si>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</si>
  <si>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</si>
  <si>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</si>
  <si>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</si>
  <si>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</si>
  <si>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</si>
  <si>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</si>
  <si>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</si>
  <si>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</si>
  <si>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</si>
  <si>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</si>
  <si>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</si>
  <si>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</si>
  <si>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</si>
  <si>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</si>
  <si>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</si>
  <si>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</si>
  <si>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</si>
  <si>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</si>
  <si>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</si>
  <si>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</si>
  <si>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</si>
  <si>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</si>
  <si>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</si>
  <si>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</si>
  <si>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</si>
  <si>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</si>
  <si>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</si>
  <si>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</si>
  <si>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</si>
  <si>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</si>
  <si>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</si>
  <si>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</si>
  <si>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</si>
  <si>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</si>
  <si>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</si>
  <si>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</si>
  <si>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</si>
  <si>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</si>
  <si>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</si>
  <si>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</si>
  <si>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</si>
  <si>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</si>
  <si>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</si>
  <si>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</si>
  <si>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</si>
  <si>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</si>
  <si>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</si>
  <si>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</si>
  <si>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</si>
  <si>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</si>
  <si>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</si>
  <si>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</si>
  <si>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</si>
  <si>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</si>
  <si>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</si>
  <si>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</si>
  <si>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</si>
  <si>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</si>
  <si>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</si>
  <si>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</si>
  <si>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</si>
  <si>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</si>
  <si>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</si>
  <si>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</si>
  <si>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</si>
  <si>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</si>
  <si>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</si>
  <si>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</si>
  <si>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</si>
  <si>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</si>
  <si>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</si>
  <si>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</si>
  <si>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</si>
  <si>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</si>
  <si>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</si>
  <si>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</si>
  <si>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</si>
  <si>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</si>
  <si>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</si>
  <si>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</si>
  <si>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</si>
  <si>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</si>
  <si>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</si>
  <si>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</si>
  <si>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</si>
  <si>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</si>
  <si>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</si>
  <si>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</si>
  <si>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</si>
  <si>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</si>
  <si>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</si>
  <si>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</si>
  <si>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</si>
  <si>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</si>
  <si>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</si>
  <si>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</si>
  <si>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</si>
  <si>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</si>
  <si>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</si>
  <si>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</si>
  <si>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</si>
  <si>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</si>
  <si>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</si>
  <si>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</si>
  <si>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</si>
  <si>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</si>
  <si>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</si>
  <si>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</si>
  <si>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</si>
  <si>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</si>
  <si>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</si>
  <si>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</si>
  <si>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</si>
  <si>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</si>
  <si>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</si>
  <si>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</si>
  <si>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</si>
  <si>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</si>
  <si>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</si>
  <si>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</si>
  <si>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</si>
  <si>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</si>
  <si>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</si>
  <si>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</si>
  <si>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</si>
  <si>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</si>
  <si>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</si>
  <si>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</si>
  <si>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</si>
  <si>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</si>
  <si>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</si>
  <si>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</si>
  <si>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</si>
  <si>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</si>
  <si>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</si>
  <si>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</si>
  <si>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</si>
  <si>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</si>
  <si>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</si>
  <si>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</si>
  <si>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</si>
  <si>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</si>
  <si>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</si>
  <si>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</si>
  <si>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</si>
  <si>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</si>
  <si>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</si>
  <si>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</si>
  <si>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</si>
  <si>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</si>
  <si>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</si>
  <si>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</si>
  <si>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</si>
  <si>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</si>
  <si>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</si>
  <si>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</si>
  <si>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</si>
  <si>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</si>
  <si>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</si>
  <si>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</si>
  <si>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</si>
  <si>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</si>
  <si>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</si>
  <si>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</si>
  <si>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</si>
  <si>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</si>
  <si>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</si>
  <si>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</si>
  <si>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</si>
  <si>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</si>
  <si>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</si>
  <si>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</si>
  <si>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</si>
  <si>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</si>
  <si>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</si>
  <si>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</si>
  <si>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</si>
  <si>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</si>
  <si>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</si>
  <si>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</si>
  <si>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</si>
  <si>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</si>
  <si>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</si>
  <si>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</si>
  <si>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</si>
  <si>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</si>
  <si>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</si>
  <si>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</si>
  <si>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</si>
  <si>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</si>
  <si>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</si>
  <si>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</si>
  <si>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</si>
  <si>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</si>
  <si>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</si>
  <si>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</si>
  <si>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</si>
  <si>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</si>
  <si>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</si>
  <si>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</si>
  <si>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</si>
  <si>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</si>
  <si>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</si>
  <si>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</si>
  <si>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</si>
  <si>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</si>
  <si>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</si>
  <si>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</si>
  <si>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</si>
  <si>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</si>
  <si>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</si>
  <si>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</si>
  <si>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</si>
  <si>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</si>
  <si>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</si>
  <si>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</si>
  <si>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</si>
  <si>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</si>
  <si>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</si>
  <si>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</si>
  <si>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</si>
  <si>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</si>
  <si>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</si>
  <si>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</si>
  <si>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</si>
  <si>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</si>
  <si>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</si>
  <si>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</si>
  <si>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</si>
  <si>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</si>
  <si>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</si>
  <si>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</si>
  <si>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</si>
  <si>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</si>
  <si>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</si>
  <si>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</si>
  <si>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</si>
  <si>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</si>
  <si>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</si>
  <si>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</si>
  <si>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</si>
  <si>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</si>
  <si>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</si>
  <si>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</si>
  <si>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</si>
  <si>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</si>
  <si>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</si>
  <si>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</si>
  <si>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</si>
  <si>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</si>
  <si>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</si>
  <si>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</si>
  <si>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</si>
  <si>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</si>
  <si>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</si>
  <si>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</si>
  <si>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</si>
  <si>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</si>
  <si>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</si>
  <si>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</si>
  <si>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</si>
  <si>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</si>
  <si>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</si>
  <si>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</si>
  <si>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</si>
  <si>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</si>
  <si>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</si>
  <si>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</si>
  <si>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</si>
  <si>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</si>
  <si>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</si>
  <si>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</si>
  <si>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</si>
  <si>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</si>
  <si>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</si>
  <si>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</si>
  <si>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</si>
  <si>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</si>
  <si>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</si>
  <si>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</si>
  <si>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</si>
  <si>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</si>
  <si>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</si>
  <si>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</si>
  <si>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</si>
  <si>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</si>
  <si>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</si>
  <si>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</si>
  <si>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</si>
  <si>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</si>
  <si>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</si>
  <si>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</si>
  <si>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</si>
  <si>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</si>
  <si>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</si>
  <si>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</si>
  <si>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</si>
  <si>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</si>
  <si>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</si>
  <si>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</si>
  <si>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</si>
  <si>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</si>
  <si>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</si>
  <si>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</si>
  <si>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</si>
  <si>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</si>
  <si>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</si>
  <si>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</si>
  <si>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</si>
  <si>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</si>
  <si>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</si>
  <si>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</si>
  <si>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</si>
  <si>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</si>
  <si>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</si>
  <si>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</si>
  <si>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</si>
  <si>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</si>
  <si>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</si>
  <si>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</si>
  <si>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</si>
  <si>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</si>
  <si>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</si>
  <si>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</si>
  <si>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</si>
  <si>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</si>
  <si>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</si>
  <si>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</si>
  <si>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</si>
  <si>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</si>
  <si>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</si>
  <si>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</si>
  <si>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</si>
  <si>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</si>
  <si>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</si>
  <si>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</si>
  <si>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</si>
  <si>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</si>
  <si>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</si>
  <si>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</si>
  <si>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</si>
  <si>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</si>
  <si>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</si>
  <si>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</si>
  <si>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</si>
  <si>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</si>
  <si>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</si>
  <si>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</si>
  <si>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</si>
  <si>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</si>
  <si>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</si>
  <si>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</si>
  <si>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</si>
  <si>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</si>
  <si>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</si>
  <si>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</si>
  <si>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</si>
  <si>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</si>
  <si>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</si>
  <si>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</si>
  <si>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</si>
  <si>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</si>
  <si>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</si>
  <si>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</si>
  <si>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</si>
  <si>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</si>
  <si>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</si>
  <si>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</si>
  <si>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</si>
  <si>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</si>
  <si>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</si>
  <si>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</si>
  <si>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</si>
  <si>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</si>
  <si>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</si>
  <si>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</si>
  <si>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</si>
  <si>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</si>
  <si>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</si>
  <si>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</si>
  <si>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</si>
  <si>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</si>
  <si>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</si>
  <si>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</si>
  <si>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</si>
  <si>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</si>
  <si>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</si>
  <si>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</si>
  <si>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</si>
  <si>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</si>
  <si>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</si>
  <si>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</si>
  <si>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</si>
  <si>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</si>
  <si>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</si>
  <si>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</si>
  <si>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</si>
  <si>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</si>
  <si>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</si>
  <si>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</si>
  <si>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</si>
  <si>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</si>
  <si>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</si>
  <si>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</si>
  <si>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</si>
  <si>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</si>
  <si>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</si>
  <si>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</si>
  <si>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</si>
  <si>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</si>
  <si>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</si>
  <si>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</si>
  <si>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</si>
  <si>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</si>
  <si>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</si>
  <si>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</si>
  <si>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</si>
  <si>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</si>
  <si>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</si>
  <si>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</si>
  <si>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</si>
  <si>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</si>
  <si>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</si>
  <si>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</si>
  <si>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</si>
  <si>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</si>
  <si>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</si>
  <si>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</si>
  <si>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</si>
  <si>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</si>
  <si>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</si>
  <si>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</si>
  <si>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</si>
  <si>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</si>
  <si>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</si>
  <si>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</si>
  <si>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</si>
  <si>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</si>
  <si>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</si>
  <si>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</si>
  <si>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</si>
  <si>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</si>
  <si>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</si>
  <si>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</si>
  <si>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</si>
  <si>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</si>
  <si>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</si>
  <si>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</si>
  <si>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</si>
  <si>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</si>
  <si>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</si>
  <si>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</si>
  <si>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</si>
  <si>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</si>
  <si>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</si>
  <si>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</si>
  <si>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</si>
  <si>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</si>
  <si>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</si>
  <si>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</si>
  <si>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</si>
  <si>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</si>
  <si>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</si>
  <si>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</si>
  <si>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</si>
  <si>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</si>
  <si>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</si>
  <si>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</si>
  <si>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</si>
  <si>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</si>
  <si>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</si>
  <si>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</si>
  <si>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</si>
  <si>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</si>
  <si>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</si>
  <si>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</si>
  <si>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</si>
  <si>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</si>
  <si>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</si>
  <si>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</si>
  <si>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</si>
  <si>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</si>
  <si>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</si>
  <si>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</si>
  <si>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</si>
  <si>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</si>
  <si>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</si>
  <si>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</si>
  <si>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</si>
  <si>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</si>
  <si>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</si>
  <si>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</si>
  <si>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</si>
  <si>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</si>
  <si>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</si>
  <si>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</si>
  <si>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</si>
  <si>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</si>
  <si>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</si>
  <si>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</si>
  <si>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</si>
  <si>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</si>
  <si>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</si>
  <si>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</si>
  <si>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</si>
  <si>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</si>
  <si>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</si>
  <si>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</si>
  <si>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</si>
  <si>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</si>
  <si>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</si>
  <si>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</si>
  <si>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</si>
  <si>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</si>
  <si>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</si>
  <si>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</si>
  <si>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</si>
  <si>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</si>
  <si>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</si>
  <si>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</si>
  <si>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</si>
  <si>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</si>
  <si>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</si>
  <si>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</si>
  <si>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</si>
  <si>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</si>
  <si>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</si>
  <si>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</si>
  <si>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</si>
  <si>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</si>
  <si>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</si>
  <si>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</si>
  <si>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</si>
  <si>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</si>
  <si>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</si>
  <si>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</si>
  <si>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</si>
  <si>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</si>
  <si>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</si>
  <si>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</si>
  <si>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</si>
  <si>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</si>
  <si>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</si>
  <si>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</si>
  <si>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</si>
  <si>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</si>
  <si>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</si>
  <si>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</si>
  <si>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</si>
  <si>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</si>
  <si>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</si>
  <si>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</si>
  <si>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</si>
  <si>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</si>
  <si>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</si>
  <si>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</si>
  <si>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</si>
  <si>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</si>
  <si>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</si>
  <si>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</si>
  <si>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</si>
  <si>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</si>
  <si>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</si>
  <si>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</si>
  <si>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</si>
  <si>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</si>
  <si>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</si>
  <si>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</si>
  <si>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</si>
  <si>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</si>
  <si>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</si>
  <si>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</si>
  <si>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</si>
  <si>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</si>
  <si>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</si>
  <si>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</si>
  <si>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</si>
  <si>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</si>
  <si>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</si>
  <si>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</si>
  <si>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</si>
  <si>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</si>
  <si>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</si>
  <si>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</si>
  <si>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</si>
  <si>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</si>
  <si>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</si>
  <si>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</si>
  <si>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</si>
  <si>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</si>
  <si>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</si>
  <si>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</si>
  <si>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</si>
  <si>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</si>
  <si>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</si>
  <si>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</si>
  <si>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</si>
  <si>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</si>
  <si>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</si>
  <si>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</si>
  <si>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</si>
  <si>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</si>
  <si>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</si>
  <si>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</si>
  <si>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</si>
  <si>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</si>
  <si>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</si>
  <si>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</si>
  <si>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</si>
  <si>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</si>
  <si>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</si>
  <si>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</si>
  <si>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</si>
  <si>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</si>
  <si>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</si>
  <si>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</si>
  <si>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</si>
  <si>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</si>
  <si>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</si>
  <si>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</si>
  <si>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</si>
  <si>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</si>
  <si>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</si>
  <si>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</si>
  <si>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</si>
  <si>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</si>
  <si>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</si>
  <si>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</si>
  <si>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</si>
  <si>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</si>
  <si>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</si>
  <si>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</si>
  <si>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</si>
  <si>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</si>
  <si>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</si>
  <si>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</si>
  <si>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</si>
  <si>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</si>
  <si>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</si>
  <si>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</si>
  <si>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</si>
  <si>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</si>
  <si>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</si>
  <si>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</si>
  <si>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</si>
  <si>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</si>
  <si>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</si>
  <si>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</si>
  <si>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</si>
  <si>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</si>
  <si>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</si>
  <si>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</si>
  <si>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</si>
  <si>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</si>
  <si>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</si>
  <si>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</si>
  <si>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</si>
  <si>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</si>
  <si>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</si>
  <si>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</si>
  <si>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</si>
  <si>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</si>
  <si>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</si>
  <si>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</si>
  <si>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</si>
  <si>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</si>
  <si>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</si>
  <si>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</si>
  <si>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</si>
  <si>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</si>
  <si>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</si>
  <si>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</si>
  <si>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</si>
  <si>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</si>
  <si>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</si>
  <si>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</si>
  <si>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</si>
  <si>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</si>
  <si>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</si>
  <si>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</si>
  <si>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</si>
  <si>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</si>
  <si>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</si>
  <si>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</si>
  <si>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</si>
  <si>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</si>
  <si>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</si>
  <si>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</si>
  <si>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</si>
  <si>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</si>
  <si>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</si>
  <si>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</si>
  <si>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</si>
  <si>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</si>
  <si>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</si>
  <si>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</si>
  <si>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</si>
  <si>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</si>
  <si>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</si>
  <si>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</si>
  <si>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</si>
  <si>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</si>
  <si>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</si>
  <si>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</si>
  <si>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</si>
  <si>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</si>
  <si>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</si>
  <si>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</si>
  <si>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</si>
  <si>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</si>
  <si>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</si>
  <si>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</si>
  <si>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</si>
  <si>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</si>
  <si>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</si>
  <si>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</si>
  <si>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</si>
  <si>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</si>
  <si>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</si>
  <si>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</si>
  <si>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</si>
  <si>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</si>
  <si>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</si>
  <si>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</si>
  <si>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</si>
  <si>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</si>
  <si>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</si>
  <si>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</si>
  <si>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</si>
  <si>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</si>
  <si>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</si>
  <si>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</si>
  <si>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</si>
  <si>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</si>
  <si>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</si>
  <si>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</si>
  <si>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</si>
  <si>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</si>
  <si>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</si>
  <si>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</si>
  <si>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</si>
  <si>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</si>
  <si>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</si>
  <si>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</si>
  <si>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</si>
  <si>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</si>
  <si>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</si>
  <si>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</si>
  <si>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</si>
  <si>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</si>
  <si>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</si>
  <si>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</si>
  <si>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</si>
  <si>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</si>
  <si>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</si>
  <si>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</si>
  <si>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</si>
  <si>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</si>
  <si>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</si>
  <si>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</si>
  <si>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</si>
  <si>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</si>
  <si>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</si>
  <si>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</si>
  <si>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</si>
  <si>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</si>
  <si>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</si>
  <si>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</si>
  <si>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</si>
  <si>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</si>
  <si>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</si>
  <si>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</si>
  <si>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</si>
  <si>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</si>
  <si>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</si>
  <si>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</si>
  <si>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</si>
  <si>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</si>
  <si>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</si>
  <si>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</si>
  <si>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</si>
  <si>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</si>
  <si>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</si>
  <si>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</si>
  <si>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</si>
  <si>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</si>
  <si>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</si>
  <si>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</si>
  <si>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</si>
  <si>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</si>
  <si>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</si>
  <si>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</si>
  <si>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</si>
  <si>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</si>
  <si>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</si>
  <si>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</si>
  <si>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</si>
  <si>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</si>
  <si>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</si>
  <si>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</si>
  <si>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</si>
  <si>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</si>
  <si>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</si>
  <si>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</si>
  <si>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</si>
  <si>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</si>
  <si>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</si>
  <si>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</si>
  <si>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</si>
  <si>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</si>
  <si>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</si>
  <si>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</si>
  <si>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</si>
  <si>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</si>
  <si>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</si>
  <si>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</si>
  <si>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</si>
  <si>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</si>
  <si>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</si>
  <si>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</si>
  <si>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</si>
  <si>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</si>
  <si>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</si>
  <si>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</si>
  <si>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</si>
  <si>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</si>
  <si>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</si>
  <si>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</si>
  <si>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</si>
  <si>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</si>
  <si>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</si>
  <si>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</si>
  <si>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</si>
  <si>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</si>
  <si>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</si>
  <si>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</si>
  <si>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</si>
  <si>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</si>
  <si>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</si>
  <si>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</si>
  <si>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</si>
  <si>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</si>
  <si>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</si>
  <si>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</si>
  <si>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</si>
  <si>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</si>
  <si>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</si>
  <si>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</si>
  <si>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</si>
  <si>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</si>
  <si>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</si>
  <si>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</si>
  <si>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</si>
  <si>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</si>
  <si>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</si>
  <si>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</si>
  <si>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</si>
  <si>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</si>
  <si>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</si>
  <si>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</si>
  <si>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</si>
  <si>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</si>
  <si>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</si>
  <si>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</si>
  <si>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</si>
  <si>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</si>
  <si>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</si>
  <si>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</si>
  <si>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</si>
  <si>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</si>
  <si>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</si>
  <si>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</si>
  <si>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</si>
  <si>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</si>
  <si>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</si>
  <si>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</si>
  <si>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</si>
  <si>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</si>
  <si>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</si>
  <si>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</si>
  <si>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</si>
  <si>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</si>
  <si>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</si>
  <si>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</si>
  <si>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</si>
  <si>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</si>
  <si>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</si>
  <si>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</si>
  <si>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</si>
  <si>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</si>
  <si>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</si>
  <si>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</si>
  <si>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</si>
  <si>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</si>
  <si>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</si>
  <si>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</si>
  <si>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</si>
  <si>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</si>
  <si>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</si>
  <si>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</si>
  <si>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</si>
  <si>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</si>
  <si>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</si>
  <si>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</si>
  <si>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</si>
  <si>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</si>
  <si>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</si>
  <si>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</si>
  <si>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</si>
  <si>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</si>
  <si>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</si>
  <si>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</si>
  <si>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</si>
  <si>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</si>
  <si>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</si>
  <si>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</si>
  <si>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</si>
  <si>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</si>
  <si>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</si>
  <si>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</si>
  <si>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</si>
  <si>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</si>
  <si>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</si>
  <si>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</si>
  <si>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</si>
  <si>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</si>
  <si>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</si>
  <si>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</si>
  <si>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</si>
  <si>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</si>
  <si>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</si>
  <si>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</si>
  <si>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</si>
  <si>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</si>
  <si>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</si>
  <si>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</si>
  <si>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</si>
  <si>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</si>
  <si>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</si>
  <si>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</si>
  <si>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</si>
  <si>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</si>
  <si>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</si>
  <si>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</si>
  <si>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</si>
  <si>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</si>
  <si>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</si>
  <si>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</si>
  <si>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</si>
  <si>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</si>
  <si>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</si>
  <si>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</si>
  <si>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</si>
  <si>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</si>
  <si>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</si>
  <si>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</si>
  <si>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</si>
  <si>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</si>
  <si>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</si>
  <si>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</si>
  <si>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</si>
  <si>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</si>
  <si>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</si>
  <si>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</si>
  <si>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</si>
  <si>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</si>
  <si>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</si>
  <si>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</si>
  <si>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</si>
  <si>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</si>
  <si>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</si>
  <si>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</si>
  <si>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</si>
  <si>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</si>
  <si>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</si>
  <si>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</si>
  <si>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</si>
  <si>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</si>
  <si>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</si>
  <si>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</si>
  <si>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</si>
  <si>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</si>
  <si>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</si>
  <si>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</si>
  <si>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</si>
  <si>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</si>
  <si>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</si>
  <si>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</si>
  <si>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</si>
  <si>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</si>
  <si>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</si>
  <si>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</si>
  <si>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</si>
  <si>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</si>
  <si>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</si>
  <si>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</si>
  <si>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</si>
  <si>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</si>
  <si>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</si>
  <si>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</si>
  <si>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</si>
  <si>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</si>
  <si>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</si>
  <si>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</si>
  <si>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</si>
  <si>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</si>
  <si>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</si>
  <si>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</si>
  <si>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</si>
  <si>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</si>
  <si>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</si>
  <si>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</si>
  <si>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</si>
  <si>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</si>
  <si>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</si>
  <si>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</si>
  <si>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</si>
  <si>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</si>
  <si>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</si>
  <si>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</si>
  <si>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</si>
  <si>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</si>
  <si>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</si>
  <si>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</si>
  <si>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</si>
  <si>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</si>
  <si>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</si>
  <si>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</si>
  <si>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</si>
  <si>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</si>
  <si>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</si>
  <si>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</si>
  <si>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</si>
  <si>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</si>
  <si>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</si>
  <si>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</si>
  <si>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</si>
  <si>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</si>
  <si>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</si>
  <si>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</si>
  <si>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</si>
  <si>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</si>
  <si>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</si>
  <si>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</si>
  <si>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</si>
  <si>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</si>
  <si>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</si>
  <si>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</si>
  <si>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</si>
  <si>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</si>
  <si>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</si>
  <si>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</si>
  <si>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</si>
  <si>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</si>
  <si>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</si>
  <si>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</si>
  <si>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</si>
  <si>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</si>
  <si>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</si>
  <si>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</si>
  <si>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</si>
  <si>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</si>
  <si>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</si>
  <si>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</si>
  <si>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</si>
  <si>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</si>
  <si>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</si>
  <si>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</si>
  <si>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</si>
  <si>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</si>
  <si>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</si>
  <si>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</si>
  <si>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</si>
  <si>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</si>
  <si>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</si>
  <si>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</si>
  <si>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</si>
  <si>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</si>
  <si>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</si>
  <si>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</si>
  <si>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</si>
  <si>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</si>
  <si>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</si>
  <si>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</si>
  <si>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</si>
  <si>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</si>
  <si>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</si>
  <si>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</si>
  <si>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</si>
  <si>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</si>
  <si>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</si>
  <si>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</si>
  <si>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</si>
  <si>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</si>
  <si>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</si>
  <si>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</si>
  <si>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</si>
  <si>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</si>
  <si>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</si>
  <si>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</si>
  <si>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</si>
  <si>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</si>
  <si>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</si>
  <si>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</si>
  <si>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</si>
  <si>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</si>
  <si>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</si>
  <si>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</si>
  <si>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</si>
  <si>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</si>
  <si>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</si>
  <si>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</si>
  <si>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</si>
  <si>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</si>
  <si>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</si>
  <si>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</si>
  <si>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</si>
  <si>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</si>
  <si>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</si>
  <si>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</si>
  <si>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</si>
  <si>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</si>
  <si>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</si>
  <si>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</si>
  <si>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</si>
  <si>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</si>
  <si>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</si>
  <si>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</si>
  <si>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</si>
  <si>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</si>
  <si>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</si>
  <si>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</si>
  <si>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</si>
  <si>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</si>
  <si>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</si>
  <si>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</si>
  <si>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</si>
  <si>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</si>
  <si>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</si>
  <si>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</si>
  <si>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</si>
  <si>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</si>
  <si>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</si>
  <si>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</si>
  <si>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</si>
  <si>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</si>
  <si>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</si>
  <si>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</si>
  <si>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</si>
  <si>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</si>
  <si>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</si>
  <si>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</si>
  <si>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</si>
  <si>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</si>
  <si>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</si>
  <si>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</si>
  <si>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</si>
  <si>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</si>
  <si>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</si>
  <si>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</si>
  <si>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</si>
  <si>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</si>
  <si>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</si>
  <si>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</si>
  <si>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</si>
  <si>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</si>
  <si>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</si>
  <si>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</si>
  <si>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</si>
  <si>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</si>
  <si>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</si>
  <si>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</si>
  <si>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</si>
  <si>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</si>
  <si>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</si>
  <si>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</si>
  <si>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</si>
  <si>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</si>
  <si>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</si>
  <si>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</si>
  <si>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</si>
  <si>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</si>
  <si>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</si>
  <si>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</si>
  <si>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</si>
  <si>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</si>
  <si>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</si>
  <si>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</si>
  <si>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</si>
  <si>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</si>
  <si>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</si>
  <si>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</si>
  <si>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</si>
  <si>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</si>
  <si>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</si>
  <si>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</si>
  <si>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</si>
  <si>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</si>
  <si>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</si>
  <si>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</si>
  <si>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</si>
  <si>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</si>
  <si>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</si>
  <si>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</si>
  <si>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</si>
  <si>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</si>
  <si>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</si>
  <si>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</si>
  <si>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</si>
  <si>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</si>
  <si>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</si>
  <si>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</si>
  <si>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</si>
  <si>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</si>
  <si>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</si>
  <si>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</si>
  <si>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</si>
  <si>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</si>
  <si>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</si>
  <si>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</si>
  <si>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</si>
  <si>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</si>
  <si>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</si>
  <si>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</si>
  <si>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</si>
  <si>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</si>
  <si>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</si>
  <si>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</si>
  <si>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</si>
  <si>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</si>
  <si>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</si>
  <si>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</si>
  <si>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</si>
  <si>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</si>
  <si>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</si>
  <si>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</si>
  <si>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</si>
  <si>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</si>
  <si>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</si>
  <si>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</si>
  <si>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</si>
  <si>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</si>
  <si>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</si>
  <si>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</si>
  <si>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</si>
  <si>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</si>
  <si>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</si>
  <si>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</si>
  <si>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</si>
  <si>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</si>
  <si>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</si>
  <si>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</si>
  <si>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</si>
  <si>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</si>
  <si>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</si>
  <si>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</si>
  <si>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</si>
  <si>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</si>
  <si>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</si>
  <si>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</si>
  <si>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</si>
  <si>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</si>
  <si>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</si>
  <si>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</si>
  <si>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</si>
  <si>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</si>
  <si>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</si>
  <si>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</si>
  <si>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</si>
  <si>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</si>
  <si>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</si>
  <si>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</si>
  <si>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</si>
  <si>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</si>
  <si>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</si>
  <si>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</si>
  <si>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</si>
  <si>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</si>
  <si>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</si>
  <si>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</si>
  <si>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</si>
  <si>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</si>
  <si>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</si>
  <si>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</si>
  <si>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</si>
  <si>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</si>
  <si>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</si>
  <si>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</si>
  <si>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</si>
  <si>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</si>
  <si>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</si>
  <si>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</si>
  <si>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</si>
  <si>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</si>
  <si>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</si>
  <si>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</si>
  <si>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</si>
  <si>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</si>
  <si>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</si>
  <si>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</si>
  <si>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</si>
  <si>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</si>
  <si>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</si>
  <si>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</si>
  <si>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</si>
  <si>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</si>
  <si>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</si>
  <si>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</si>
  <si>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</si>
  <si>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</si>
  <si>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</si>
  <si>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</si>
  <si>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</si>
  <si>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</si>
  <si>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</si>
  <si>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</si>
  <si>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</si>
  <si>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</si>
  <si>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</si>
  <si>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</si>
  <si>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</si>
  <si>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</si>
  <si>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</si>
  <si>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</si>
  <si>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</si>
  <si>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</si>
  <si>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</si>
  <si>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</si>
  <si>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</si>
  <si>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</si>
  <si>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</si>
  <si>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</si>
  <si>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</si>
  <si>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</si>
  <si>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</si>
  <si>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</si>
  <si>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</si>
  <si>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</si>
  <si>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</si>
  <si>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</si>
  <si>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</si>
  <si>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</si>
  <si>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</si>
  <si>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</si>
  <si>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</si>
  <si>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</si>
  <si>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</si>
  <si>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</si>
  <si>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</si>
  <si>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</si>
  <si>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</si>
  <si>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</si>
  <si>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</si>
  <si>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</si>
  <si>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</si>
  <si>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</si>
  <si>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</si>
  <si>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</si>
  <si>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</si>
  <si>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</si>
  <si>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</si>
  <si>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</si>
  <si>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</si>
  <si>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</si>
  <si>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</si>
  <si>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</si>
  <si>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</si>
  <si>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</si>
  <si>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</si>
  <si>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</si>
  <si>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</si>
  <si>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</si>
  <si>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</si>
  <si>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</si>
  <si>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</si>
  <si>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</si>
  <si>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</si>
  <si>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</si>
  <si>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</si>
  <si>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</si>
  <si>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</si>
  <si>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</si>
  <si>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</si>
  <si>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</si>
  <si>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</si>
  <si>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</si>
  <si>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</si>
  <si>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</si>
  <si>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</si>
  <si>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</si>
  <si>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</si>
  <si>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</si>
  <si>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</si>
  <si>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</si>
  <si>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</si>
  <si>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</si>
  <si>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</si>
  <si>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</si>
  <si>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</si>
  <si>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</si>
  <si>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</si>
  <si>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</si>
  <si>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</si>
  <si>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</si>
  <si>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</si>
  <si>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</si>
  <si>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</si>
  <si>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</si>
  <si>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</si>
  <si>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</si>
  <si>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</si>
  <si>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</si>
  <si>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</si>
  <si>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</si>
  <si>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</si>
  <si>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</si>
  <si>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</si>
  <si>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</si>
  <si>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</si>
  <si>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</si>
  <si>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</si>
  <si>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</si>
  <si>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</si>
  <si>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</si>
  <si>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</si>
  <si>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</si>
  <si>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</si>
  <si>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</si>
  <si>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</si>
  <si>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</si>
  <si>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</si>
  <si>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</si>
  <si>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</si>
  <si>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</si>
  <si>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</si>
  <si>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</si>
  <si>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</si>
  <si>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</si>
  <si>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</si>
  <si>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</si>
  <si>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</si>
  <si>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</si>
  <si>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</si>
  <si>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</si>
  <si>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</si>
  <si>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</si>
  <si>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</si>
  <si>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</si>
  <si>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</si>
  <si>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</si>
  <si>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</si>
  <si>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</si>
  <si>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</si>
  <si>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</si>
  <si>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</si>
  <si>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</si>
  <si>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</si>
  <si>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</si>
  <si>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</si>
  <si>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</si>
  <si>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</si>
  <si>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</si>
  <si>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</si>
  <si>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</si>
  <si>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</si>
  <si>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</si>
  <si>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</si>
  <si>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</si>
  <si>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</si>
  <si>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</si>
  <si>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</si>
  <si>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</si>
  <si>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</si>
  <si>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</si>
  <si>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</si>
  <si>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</si>
  <si>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</si>
  <si>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</si>
  <si>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</si>
  <si>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</si>
  <si>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</si>
  <si>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</si>
  <si>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</si>
  <si>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</si>
  <si>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</si>
  <si>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</si>
  <si>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</si>
  <si>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</si>
  <si>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</si>
  <si>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</si>
  <si>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</si>
  <si>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</si>
  <si>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</si>
  <si>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</si>
  <si>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</si>
  <si>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</si>
  <si>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</si>
  <si>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</si>
  <si>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</si>
  <si>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</si>
  <si>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</si>
  <si>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</si>
  <si>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</si>
  <si>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</si>
  <si>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</si>
  <si>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</si>
  <si>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</si>
  <si>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</si>
  <si>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</si>
  <si>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</si>
  <si>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</si>
  <si>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</si>
  <si>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</si>
  <si>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</si>
  <si>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</si>
  <si>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</si>
  <si>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</si>
  <si>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</si>
  <si>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</si>
  <si>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</si>
  <si>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</si>
  <si>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</si>
  <si>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</si>
  <si>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</si>
  <si>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</si>
  <si>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</si>
  <si>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</si>
  <si>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</si>
  <si>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</si>
  <si>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</si>
  <si>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</si>
  <si>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</si>
  <si>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</si>
  <si>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</si>
  <si>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</si>
  <si>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</si>
  <si>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</si>
  <si>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</si>
  <si>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</si>
  <si>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</si>
  <si>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</si>
  <si>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</si>
  <si>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</si>
  <si>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</si>
  <si>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</si>
  <si>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</si>
  <si>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</si>
  <si>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</si>
  <si>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</si>
  <si>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</si>
  <si>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</si>
  <si>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</si>
  <si>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</si>
  <si>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</si>
  <si>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</si>
  <si>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</si>
  <si>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</si>
  <si>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</si>
  <si>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</si>
  <si>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</si>
  <si>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</si>
  <si>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</si>
  <si>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</si>
  <si>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</si>
  <si>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</si>
  <si>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</si>
  <si>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</si>
  <si>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</si>
  <si>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</si>
  <si>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</si>
  <si>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</si>
  <si>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</si>
  <si>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</si>
  <si>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</si>
  <si>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</si>
  <si>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</si>
  <si>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</si>
  <si>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</si>
  <si>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</si>
  <si>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</si>
  <si>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</si>
  <si>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</si>
  <si>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</si>
  <si>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</si>
  <si>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</si>
  <si>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</si>
  <si>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</si>
  <si>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</si>
  <si>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</si>
  <si>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</si>
  <si>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</si>
  <si>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</si>
  <si>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</si>
  <si>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</si>
  <si>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</si>
  <si>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</si>
  <si>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</si>
  <si>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</si>
  <si>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</si>
  <si>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</si>
  <si>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</si>
  <si>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</si>
  <si>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</si>
  <si>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</si>
  <si>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</si>
  <si>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</si>
  <si>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</si>
  <si>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</si>
  <si>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</si>
  <si>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</si>
  <si>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</si>
  <si>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</si>
  <si>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</si>
  <si>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</si>
  <si>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</si>
  <si>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</si>
  <si>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</si>
  <si>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</si>
  <si>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</si>
  <si>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</si>
  <si>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</si>
  <si>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</si>
  <si>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</si>
  <si>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</si>
  <si>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</si>
  <si>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</si>
  <si>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</si>
  <si>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</si>
  <si>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</si>
  <si>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</si>
  <si>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</si>
  <si>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</si>
  <si>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</si>
  <si>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</si>
  <si>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</si>
  <si>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</si>
  <si>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</si>
  <si>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</si>
  <si>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</si>
  <si>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</si>
  <si>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</si>
  <si>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</si>
  <si>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</si>
  <si>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</si>
  <si>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</si>
  <si>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</si>
  <si>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</si>
  <si>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</si>
  <si>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</si>
  <si>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</si>
  <si>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</si>
  <si>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</si>
  <si>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</si>
  <si>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</si>
  <si>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</si>
  <si>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</si>
  <si>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</si>
  <si>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</si>
  <si>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</si>
  <si>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</si>
  <si>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</si>
  <si>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</si>
  <si>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</si>
  <si>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</si>
  <si>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</si>
  <si>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</si>
  <si>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</si>
  <si>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</si>
  <si>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</si>
  <si>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</si>
  <si>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</si>
  <si>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</si>
  <si>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</si>
  <si>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</si>
  <si>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</si>
  <si>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</si>
  <si>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</si>
  <si>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</si>
  <si>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</si>
  <si>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</si>
  <si>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</si>
  <si>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</si>
  <si>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</si>
  <si>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</si>
  <si>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</si>
  <si>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</si>
  <si>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</si>
  <si>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</si>
  <si>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</si>
  <si>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</si>
  <si>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</si>
  <si>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</si>
  <si>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</si>
  <si>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</si>
  <si>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</si>
  <si>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</si>
  <si>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</si>
  <si>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</si>
  <si>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</si>
  <si>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</si>
  <si>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</si>
  <si>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</si>
  <si>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</si>
  <si>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</si>
  <si>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</si>
  <si>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</si>
  <si>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</si>
  <si>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</si>
  <si>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</si>
  <si>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</si>
  <si>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</si>
  <si>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</si>
  <si>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</si>
  <si>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</si>
  <si>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</si>
  <si>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</si>
  <si>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</si>
  <si>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</si>
  <si>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</si>
  <si>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</si>
  <si>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</si>
  <si>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</si>
  <si>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</si>
  <si>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</si>
  <si>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</si>
  <si>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</si>
  <si>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</si>
  <si>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</si>
  <si>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</si>
  <si>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</si>
  <si>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</si>
  <si>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</si>
  <si>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</si>
  <si>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</si>
  <si>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</si>
  <si>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</si>
  <si>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</si>
  <si>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</si>
  <si>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</si>
  <si>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</si>
  <si>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</si>
  <si>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</si>
  <si>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</si>
  <si>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</si>
  <si>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</si>
  <si>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</si>
  <si>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</si>
  <si>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</si>
  <si>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</si>
  <si>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</si>
  <si>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</si>
  <si>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</si>
  <si>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</si>
  <si>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</si>
  <si>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</si>
  <si>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</si>
  <si>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</si>
  <si>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</si>
  <si>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</si>
  <si>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</si>
  <si>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</si>
  <si>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</si>
  <si>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</si>
  <si>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</si>
  <si>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</si>
  <si>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</si>
  <si>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</si>
  <si>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</si>
  <si>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</si>
  <si>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</si>
  <si>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</si>
  <si>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</si>
  <si>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</si>
  <si>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</si>
  <si>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</si>
  <si>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</si>
  <si>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</si>
  <si>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</si>
  <si>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</si>
  <si>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</si>
  <si>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</si>
  <si>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</si>
  <si>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</si>
  <si>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</si>
  <si>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</si>
  <si>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</si>
  <si>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</si>
  <si>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</si>
  <si>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</si>
  <si>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</si>
  <si>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</si>
  <si>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</si>
  <si>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</si>
  <si>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</si>
  <si>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</si>
  <si>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</si>
  <si>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</si>
  <si>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</si>
  <si>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</si>
  <si>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</si>
  <si>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</si>
  <si>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</si>
  <si>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</si>
  <si>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</si>
  <si>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</si>
  <si>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</si>
  <si>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</si>
  <si>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</si>
  <si>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</si>
  <si>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</si>
  <si>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</si>
  <si>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</si>
  <si>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</si>
  <si>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</si>
  <si>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</si>
  <si>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</si>
  <si>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</si>
  <si>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</si>
  <si>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</si>
  <si>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</si>
  <si>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</si>
  <si>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</si>
  <si>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</si>
  <si>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</si>
  <si>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</si>
  <si>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</si>
  <si>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</si>
  <si>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</si>
  <si>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</si>
  <si>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</si>
  <si>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</si>
  <si>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</si>
  <si>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</si>
  <si>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</si>
  <si>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</si>
  <si>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</si>
  <si>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</si>
  <si>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</si>
  <si>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</si>
  <si>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</si>
  <si>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</si>
  <si>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</si>
  <si>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</si>
  <si>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</si>
  <si>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</si>
  <si>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</si>
  <si>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</si>
  <si>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</si>
  <si>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</si>
  <si>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</si>
  <si>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</si>
  <si>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</si>
  <si>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</si>
  <si>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</si>
  <si>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</si>
  <si>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</si>
  <si>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</si>
  <si>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</si>
  <si>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</si>
  <si>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</si>
  <si>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</si>
  <si>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</si>
  <si>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</si>
  <si>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</si>
  <si>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</si>
  <si>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</si>
  <si>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</si>
  <si>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</si>
  <si>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</si>
  <si>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</si>
  <si>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</si>
  <si>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</si>
  <si>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</si>
  <si>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</si>
  <si>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</si>
  <si>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</si>
  <si>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</si>
  <si>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</si>
  <si>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</si>
  <si>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</si>
  <si>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</si>
  <si>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</si>
  <si>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</si>
  <si>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</si>
  <si>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</si>
  <si>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</si>
  <si>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</si>
  <si>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</si>
  <si>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</si>
  <si>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</si>
  <si>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</si>
  <si>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</si>
  <si>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</si>
  <si>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</si>
  <si>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</si>
  <si>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</si>
  <si>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</si>
  <si>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</si>
  <si>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</si>
  <si>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</si>
  <si>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</si>
  <si>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</si>
  <si>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</si>
  <si>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</si>
  <si>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</si>
  <si>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</si>
  <si>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</si>
  <si>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</si>
  <si>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</si>
  <si>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</si>
  <si>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</si>
  <si>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</si>
  <si>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</si>
  <si>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</si>
  <si>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</si>
  <si>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</si>
  <si>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</si>
  <si>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</si>
  <si>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</si>
  <si>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</si>
  <si>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</si>
  <si>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</si>
  <si>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</si>
  <si>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</si>
  <si>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</si>
  <si>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</si>
  <si>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</si>
  <si>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</si>
  <si>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</si>
  <si>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</si>
  <si>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</si>
  <si>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</si>
  <si>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</si>
  <si>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</si>
  <si>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</si>
  <si>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</si>
  <si>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</si>
  <si>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</si>
  <si>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</si>
  <si>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</si>
  <si>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</si>
  <si>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</si>
  <si>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</si>
  <si>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</si>
  <si>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</si>
  <si>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</si>
  <si>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</si>
  <si>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</si>
  <si>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</si>
  <si>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</si>
  <si>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</si>
  <si>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</si>
  <si>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</si>
  <si>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</si>
  <si>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</si>
  <si>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</si>
  <si>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</si>
  <si>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</si>
  <si>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</si>
  <si>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</si>
  <si>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</si>
  <si>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</si>
  <si>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</si>
  <si>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</si>
  <si>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</si>
  <si>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</si>
  <si>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</si>
  <si>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</si>
  <si>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</si>
  <si>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</si>
  <si>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</si>
  <si>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</si>
  <si>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</si>
  <si>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</si>
  <si>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</si>
  <si>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</si>
  <si>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</si>
  <si>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</si>
  <si>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</si>
  <si>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</si>
  <si>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</si>
  <si>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</si>
  <si>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</si>
  <si>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</si>
  <si>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</si>
  <si>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</si>
  <si>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</si>
  <si>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</si>
  <si>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</si>
  <si>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</si>
  <si>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</si>
  <si>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</si>
  <si>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</si>
  <si>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</si>
  <si>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</si>
  <si>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</si>
  <si>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</si>
  <si>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</si>
  <si>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</si>
  <si>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</si>
  <si>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</si>
  <si>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</si>
  <si>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</si>
  <si>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</si>
  <si>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</si>
  <si>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</si>
  <si>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</si>
  <si>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</si>
  <si>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</si>
  <si>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</si>
  <si>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</si>
  <si>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</si>
  <si>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</si>
  <si>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</si>
  <si>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</si>
  <si>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</si>
  <si>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</si>
  <si>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</si>
  <si>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</si>
  <si>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</si>
  <si>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</si>
  <si>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</si>
  <si>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</si>
  <si>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</si>
  <si>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</si>
  <si>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</si>
  <si>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</si>
  <si>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</si>
  <si>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</si>
  <si>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</si>
  <si>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</si>
  <si>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</si>
  <si>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</si>
  <si>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</si>
  <si>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</si>
  <si>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</si>
  <si>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</si>
  <si>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</si>
  <si>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</si>
  <si>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</si>
  <si>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</si>
  <si>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</si>
  <si>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</si>
  <si>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</si>
  <si>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</si>
  <si>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</si>
  <si>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</si>
  <si>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</si>
  <si>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</si>
  <si>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</si>
  <si>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</si>
  <si>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</si>
  <si>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</si>
  <si>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</si>
  <si>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</si>
  <si>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</si>
  <si>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</si>
  <si>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</si>
  <si>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</si>
  <si>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</si>
  <si>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</si>
  <si>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</si>
  <si>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</si>
  <si>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</si>
  <si>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</si>
  <si>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</si>
  <si>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</si>
  <si>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</si>
  <si>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</si>
  <si>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</si>
  <si>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</si>
  <si>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</si>
  <si>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</si>
  <si>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</si>
  <si>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</si>
  <si>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</si>
  <si>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</si>
  <si>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</si>
  <si>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</si>
  <si>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</si>
  <si>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</si>
  <si>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</si>
  <si>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</si>
  <si>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</si>
  <si>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</si>
  <si>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</si>
  <si>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</si>
  <si>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</si>
  <si>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</si>
  <si>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</si>
  <si>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</si>
  <si>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</si>
  <si>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</si>
  <si>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</si>
  <si>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</si>
  <si>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</si>
  <si>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</si>
  <si>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</si>
  <si>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</si>
  <si>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</si>
  <si>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</si>
  <si>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</si>
  <si>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</si>
  <si>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</si>
  <si>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</si>
  <si>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</si>
  <si>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</si>
  <si>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</si>
  <si>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</si>
  <si>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</si>
  <si>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</si>
  <si>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</si>
  <si>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</si>
  <si>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</si>
  <si>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</si>
  <si>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</si>
  <si>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</si>
  <si>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</si>
  <si>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</si>
  <si>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</si>
  <si>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</si>
  <si>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</si>
  <si>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</si>
  <si>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</si>
  <si>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</si>
  <si>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</si>
  <si>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</si>
  <si>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</si>
  <si>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</si>
  <si>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</si>
  <si>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</si>
  <si>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</si>
  <si>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</si>
  <si>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</si>
  <si>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</si>
  <si>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</si>
  <si>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</si>
  <si>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</si>
  <si>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</si>
  <si>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</si>
  <si>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</si>
  <si>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</si>
  <si>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</si>
  <si>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</si>
  <si>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</si>
  <si>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</si>
  <si>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</si>
  <si>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</si>
  <si>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</si>
  <si>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</si>
  <si>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</si>
  <si>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</si>
  <si>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</si>
  <si>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</si>
  <si>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</si>
  <si>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</si>
  <si>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</si>
  <si>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</si>
  <si>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</si>
  <si>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</si>
  <si>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</si>
  <si>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</si>
  <si>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</si>
  <si>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</si>
  <si>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</si>
  <si>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</si>
  <si>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</si>
  <si>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</si>
  <si>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</si>
  <si>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</si>
  <si>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</si>
  <si>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</si>
  <si>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</si>
  <si>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</si>
  <si>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</si>
  <si>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</si>
  <si>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</si>
  <si>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</si>
  <si>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</si>
  <si>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</si>
  <si>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</si>
  <si>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</si>
  <si>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</si>
  <si>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</si>
  <si>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</si>
  <si>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</si>
  <si>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</si>
  <si>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</si>
  <si>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</si>
  <si>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</si>
  <si>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</si>
  <si>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</si>
  <si>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</si>
  <si>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</si>
  <si>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</si>
  <si>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</si>
  <si>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</si>
  <si>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</si>
  <si>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</si>
  <si>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</si>
  <si>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</si>
  <si>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</si>
  <si>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</si>
  <si>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</si>
  <si>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</si>
  <si>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</si>
  <si>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</si>
  <si>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</si>
  <si>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</si>
  <si>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</si>
  <si>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</si>
  <si>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</si>
  <si>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</si>
  <si>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</si>
  <si>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</si>
  <si>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</si>
  <si>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</si>
  <si>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</si>
  <si>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</si>
  <si>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</si>
  <si>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</si>
  <si>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</si>
  <si>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</si>
  <si>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</si>
  <si>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</si>
  <si>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</si>
  <si>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</si>
  <si>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</si>
  <si>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</si>
  <si>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</si>
  <si>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</si>
  <si>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</si>
  <si>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</si>
  <si>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</si>
  <si>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</si>
  <si>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</si>
  <si>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</si>
  <si>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</si>
  <si>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</si>
  <si>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</si>
  <si>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</si>
  <si>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</si>
  <si>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</si>
  <si>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</si>
  <si>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</si>
  <si>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</si>
  <si>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</si>
  <si>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</si>
  <si>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</si>
  <si>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</si>
  <si>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</si>
  <si>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</si>
  <si>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</si>
  <si>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</si>
  <si>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</si>
  <si>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</si>
  <si>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</si>
  <si>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</si>
  <si>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</si>
  <si>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</si>
  <si>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</si>
  <si>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</si>
  <si>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</si>
  <si>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</si>
  <si>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</si>
  <si>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</si>
  <si>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</si>
  <si>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</si>
  <si>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</si>
  <si>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</si>
  <si>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</si>
  <si>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</si>
  <si>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</si>
  <si>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</si>
  <si>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</si>
  <si>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</si>
  <si>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</si>
  <si>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</si>
  <si>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</si>
  <si>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</si>
  <si>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</si>
  <si>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</si>
  <si>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</si>
  <si>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</si>
  <si>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</si>
  <si>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</si>
  <si>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</si>
  <si>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</si>
  <si>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</si>
  <si>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</si>
  <si>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</si>
  <si>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</si>
  <si>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</si>
  <si>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</si>
  <si>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</si>
  <si>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</si>
  <si>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</si>
  <si>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</si>
  <si>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</si>
  <si>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</si>
  <si>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</si>
  <si>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</si>
  <si>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</si>
  <si>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</si>
  <si>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</si>
  <si>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</si>
  <si>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</si>
  <si>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</si>
  <si>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</si>
  <si>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</si>
  <si>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</si>
  <si>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</si>
  <si>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</si>
  <si>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</si>
  <si>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</si>
  <si>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</si>
  <si>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</si>
  <si>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</si>
  <si>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</si>
  <si>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</si>
  <si>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</si>
  <si>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</si>
  <si>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</si>
  <si>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</si>
  <si>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</si>
  <si>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</si>
  <si>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</si>
  <si>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</si>
  <si>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</si>
  <si>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</si>
  <si>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</si>
  <si>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</si>
  <si>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</si>
  <si>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</si>
  <si>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</si>
  <si>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</si>
  <si>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</si>
  <si>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</si>
  <si>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</si>
  <si>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</si>
  <si>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</si>
  <si>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</si>
  <si>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</si>
  <si>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</si>
  <si>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</si>
  <si>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</si>
  <si>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</si>
  <si>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</si>
  <si>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</si>
  <si>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</si>
  <si>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</si>
  <si>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</si>
  <si>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</si>
  <si>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</si>
  <si>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</si>
  <si>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</si>
  <si>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</si>
  <si>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</si>
  <si>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</si>
  <si>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</si>
  <si>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</si>
  <si>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</si>
  <si>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</si>
  <si>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</si>
  <si>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</si>
  <si>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</si>
  <si>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</si>
  <si>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</si>
  <si>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</si>
  <si>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</si>
  <si>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</si>
  <si>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</si>
  <si>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</si>
  <si>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</si>
  <si>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</si>
  <si>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</si>
  <si>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</si>
  <si>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</si>
  <si>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</si>
  <si>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</si>
  <si>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</si>
  <si>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</si>
  <si>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</si>
  <si>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</si>
  <si>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</si>
  <si>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</si>
  <si>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</si>
  <si>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</si>
  <si>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</si>
  <si>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</si>
  <si>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</si>
  <si>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</si>
  <si>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</si>
  <si>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</si>
  <si>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</si>
  <si>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</si>
  <si>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</si>
  <si>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</si>
  <si>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</si>
  <si>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</si>
  <si>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</si>
  <si>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</si>
  <si>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</si>
  <si>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</si>
  <si>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</si>
  <si>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</si>
  <si>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</si>
  <si>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</si>
  <si>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</si>
  <si>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</si>
  <si>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</si>
  <si>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</si>
  <si>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</si>
  <si>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</si>
  <si>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</si>
  <si>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</si>
  <si>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</si>
  <si>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</si>
  <si>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</si>
  <si>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</si>
  <si>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</si>
  <si>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</si>
  <si>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</si>
  <si>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</si>
  <si>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</si>
  <si>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</si>
  <si>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</si>
  <si>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</si>
  <si>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</si>
  <si>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</si>
  <si>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</si>
  <si>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</si>
  <si>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</si>
  <si>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</si>
  <si>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</si>
  <si>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</si>
  <si>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</si>
  <si>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</si>
  <si>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</si>
  <si>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</si>
  <si>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</si>
  <si>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</si>
  <si>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</si>
  <si>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</si>
  <si>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</si>
  <si>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</si>
  <si>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</si>
  <si>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</si>
  <si>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</si>
  <si>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</si>
  <si>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</si>
  <si>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</si>
  <si>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</si>
  <si>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</si>
  <si>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</si>
  <si>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</si>
  <si>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</si>
  <si>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</si>
  <si>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</si>
  <si>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</si>
  <si>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</si>
  <si>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</si>
  <si>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</si>
  <si>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</si>
  <si>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</si>
  <si>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</si>
  <si>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</si>
  <si>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</si>
  <si>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</si>
  <si>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</si>
  <si>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</si>
  <si>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</si>
  <si>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</si>
  <si>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</si>
  <si>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</si>
  <si>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</si>
  <si>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</si>
  <si>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</si>
  <si>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</si>
  <si>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</si>
  <si>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</si>
  <si>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</si>
  <si>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</si>
  <si>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</si>
  <si>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</si>
  <si>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</si>
  <si>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</si>
  <si>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</si>
  <si>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</si>
  <si>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</si>
  <si>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</si>
  <si>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</si>
  <si>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</si>
  <si>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</si>
  <si>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</si>
  <si>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</si>
  <si>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</si>
  <si>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</si>
  <si>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</si>
  <si>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</si>
  <si>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</si>
  <si>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</si>
  <si>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</si>
  <si>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</si>
  <si>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</si>
  <si>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</si>
  <si>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</si>
  <si>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</si>
  <si>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</si>
  <si>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</si>
  <si>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</si>
  <si>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</si>
  <si>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</si>
  <si>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</si>
  <si>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</si>
  <si>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</si>
  <si>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</si>
  <si>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</si>
  <si>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</si>
  <si>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</si>
  <si>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</si>
  <si>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</si>
  <si>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</si>
  <si>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</si>
  <si>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</si>
  <si>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</si>
  <si>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</si>
  <si>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</si>
  <si>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</si>
  <si>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</si>
  <si>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</si>
  <si>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</si>
  <si>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</si>
  <si>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</si>
  <si>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</si>
  <si>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</si>
  <si>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</si>
  <si>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</si>
  <si>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</si>
  <si>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</si>
  <si>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</si>
  <si>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</si>
  <si>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</si>
  <si>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</si>
  <si>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</si>
  <si>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</si>
  <si>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</si>
  <si>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</si>
  <si>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</si>
  <si>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</si>
  <si>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</si>
  <si>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</si>
  <si>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</si>
  <si>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</si>
  <si>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</si>
  <si>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</si>
  <si>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</si>
  <si>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</si>
  <si>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</si>
  <si>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</si>
  <si>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</si>
  <si>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</si>
  <si>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</si>
  <si>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</si>
  <si>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</si>
  <si>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</si>
  <si>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</si>
  <si>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</si>
  <si>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</si>
  <si>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</si>
  <si>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</si>
  <si>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</si>
  <si>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</si>
  <si>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</si>
  <si>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</si>
  <si>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</si>
  <si>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</si>
  <si>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</si>
  <si>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</si>
  <si>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</si>
  <si>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</si>
  <si>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</si>
  <si>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</si>
  <si>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</si>
  <si>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</si>
  <si>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</si>
  <si>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</si>
  <si>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</si>
  <si>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</si>
  <si>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</si>
  <si>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</si>
  <si>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</si>
  <si>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</si>
  <si>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</si>
  <si>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</si>
  <si>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</si>
  <si>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</si>
  <si>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</si>
  <si>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</si>
  <si>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</si>
  <si>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</si>
  <si>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</si>
  <si>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</si>
  <si>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</si>
  <si>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</si>
  <si>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</si>
  <si>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</si>
  <si>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</si>
  <si>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</si>
  <si>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</si>
  <si>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</si>
  <si>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</si>
  <si>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</si>
  <si>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</si>
  <si>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</si>
  <si>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</si>
  <si>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</si>
  <si>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</si>
  <si>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</si>
  <si>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</si>
  <si>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</si>
  <si>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</si>
  <si>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</si>
  <si>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</si>
  <si>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</si>
  <si>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</si>
  <si>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</si>
  <si>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</si>
  <si>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</si>
  <si>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</si>
  <si>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</si>
  <si>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</si>
  <si>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</si>
  <si>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</si>
  <si>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</si>
  <si>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</si>
  <si>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</si>
  <si>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</si>
  <si>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</si>
  <si>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</si>
  <si>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</si>
  <si>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</si>
  <si>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</si>
  <si>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</si>
  <si>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</si>
  <si>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</si>
  <si>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</si>
  <si>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</si>
  <si>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</si>
  <si>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</si>
  <si>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</si>
  <si>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</si>
  <si>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</si>
  <si>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</si>
  <si>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</si>
  <si>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</si>
  <si>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</si>
  <si>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</si>
  <si>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</si>
  <si>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</si>
  <si>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</si>
  <si>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</si>
  <si>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</si>
  <si>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</si>
  <si>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</si>
  <si>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</si>
  <si>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</si>
  <si>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</si>
  <si>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</si>
  <si>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</si>
  <si>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</si>
  <si>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</si>
  <si>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</si>
  <si>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</si>
  <si>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</si>
  <si>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</si>
  <si>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</si>
  <si>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</si>
  <si>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</si>
  <si>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</si>
  <si>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</si>
  <si>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</si>
  <si>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</si>
  <si>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</si>
  <si>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</si>
  <si>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</si>
  <si>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</si>
  <si>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</si>
  <si>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</si>
  <si>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</si>
  <si>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</si>
  <si>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</si>
  <si>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</si>
  <si>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</si>
  <si>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</si>
  <si>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</si>
  <si>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</si>
  <si>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</si>
  <si>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</si>
  <si>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</si>
  <si>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</si>
  <si>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</si>
  <si>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</si>
  <si>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</si>
  <si>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</si>
  <si>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</si>
  <si>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</si>
  <si>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</si>
  <si>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</si>
  <si>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</si>
  <si>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</si>
  <si>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</si>
  <si>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</si>
  <si>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</si>
  <si>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</si>
  <si>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</si>
  <si>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</si>
  <si>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</si>
  <si>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</si>
  <si>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</si>
  <si>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</si>
  <si>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</si>
  <si>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</si>
  <si>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</si>
  <si>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</si>
  <si>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</si>
  <si>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</si>
  <si>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</si>
  <si>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</si>
  <si>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</si>
  <si>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</si>
  <si>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</si>
  <si>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</si>
  <si>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</si>
  <si>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</si>
  <si>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</si>
  <si>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</si>
  <si>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</si>
  <si>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</si>
  <si>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</si>
  <si>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</si>
  <si>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</si>
  <si>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</si>
  <si>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</si>
  <si>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</si>
  <si>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</si>
  <si>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</si>
  <si>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</si>
  <si>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</si>
  <si>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</si>
  <si>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</si>
  <si>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</si>
  <si>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</si>
  <si>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</si>
  <si>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</si>
  <si>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</si>
  <si>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</si>
  <si>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</si>
  <si>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</si>
  <si>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</si>
  <si>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</si>
  <si>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</si>
  <si>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</si>
  <si>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</si>
  <si>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</si>
  <si>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</si>
  <si>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</si>
  <si>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</si>
  <si>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</si>
  <si>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</si>
  <si>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</si>
  <si>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</si>
  <si>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</si>
  <si>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</si>
  <si>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</si>
  <si>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</si>
  <si>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</si>
  <si>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</si>
  <si>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</si>
  <si>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</si>
  <si>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</si>
  <si>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</si>
  <si>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</si>
  <si>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</si>
  <si>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</si>
  <si>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</si>
  <si>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</si>
  <si>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</si>
  <si>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</si>
  <si>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</si>
  <si>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</si>
  <si>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</si>
  <si>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</si>
  <si>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</si>
  <si>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</si>
  <si>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</si>
  <si>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</si>
  <si>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</si>
  <si>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</si>
  <si>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</si>
  <si>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</si>
  <si>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</si>
  <si>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</si>
  <si>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</si>
  <si>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</si>
  <si>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</si>
  <si>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</si>
  <si>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</si>
  <si>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</si>
  <si>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</si>
  <si>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</si>
  <si>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</si>
  <si>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</si>
  <si>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</si>
  <si>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</si>
  <si>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</si>
  <si>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</si>
  <si>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</si>
  <si>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</si>
  <si>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</si>
  <si>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</si>
  <si>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</si>
  <si>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</si>
  <si>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</si>
  <si>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</si>
  <si>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</si>
  <si>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</si>
  <si>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</si>
  <si>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</si>
  <si>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</si>
  <si>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</si>
  <si>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</si>
  <si>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</si>
  <si>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</si>
  <si>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</si>
  <si>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</si>
  <si>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</si>
  <si>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</si>
  <si>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</si>
  <si>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</si>
  <si>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</si>
  <si>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</si>
  <si>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</si>
  <si>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</si>
  <si>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</si>
  <si>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</si>
  <si>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</si>
  <si>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</si>
  <si>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</si>
  <si>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</si>
  <si>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</si>
  <si>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</si>
  <si>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</si>
  <si>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</si>
  <si>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</si>
  <si>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</si>
  <si>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</si>
  <si>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</si>
  <si>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</si>
  <si>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</si>
  <si>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</si>
  <si>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</si>
  <si>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</si>
  <si>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</si>
  <si>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</si>
  <si>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</si>
  <si>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</si>
  <si>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</si>
  <si>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</si>
  <si>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</si>
  <si>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</si>
  <si>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</si>
  <si>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</si>
  <si>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</si>
  <si>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</si>
  <si>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</si>
  <si>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</si>
  <si>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</si>
  <si>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</si>
  <si>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</si>
  <si>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</si>
  <si>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</si>
  <si>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</si>
  <si>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</si>
  <si>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</si>
  <si>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</si>
  <si>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</si>
  <si>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</si>
  <si>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</si>
  <si>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</si>
  <si>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</si>
  <si>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</si>
  <si>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</si>
  <si>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</si>
  <si>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</si>
  <si>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</si>
  <si>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</si>
  <si>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</si>
  <si>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</si>
  <si>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</si>
  <si>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</si>
  <si>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</si>
  <si>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</si>
  <si>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</si>
  <si>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</si>
  <si>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</si>
  <si>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</si>
  <si>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</si>
  <si>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</si>
  <si>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</si>
  <si>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</si>
  <si>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</si>
  <si>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</si>
  <si>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</si>
  <si>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</si>
  <si>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</si>
  <si>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</si>
  <si>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</si>
  <si>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</si>
  <si>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</si>
  <si>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</si>
  <si>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</si>
  <si>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</si>
  <si>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</si>
  <si>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</si>
  <si>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</si>
  <si>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</si>
  <si>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</si>
  <si>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</si>
  <si>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</si>
  <si>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</si>
  <si>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</si>
  <si>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</si>
  <si>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</si>
  <si>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</si>
  <si>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</si>
  <si>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</si>
  <si>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</si>
  <si>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</si>
  <si>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</si>
  <si>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</si>
  <si>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</si>
  <si>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</si>
  <si>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</si>
  <si>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</si>
  <si>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</si>
  <si>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</si>
  <si>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</si>
  <si>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</si>
  <si>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</si>
  <si>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</si>
  <si>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</si>
  <si>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</si>
  <si>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</si>
  <si>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</si>
  <si>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</si>
  <si>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</si>
  <si>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</si>
  <si>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</si>
  <si>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</si>
  <si>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</si>
  <si>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</si>
  <si>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</si>
  <si>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</si>
  <si>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</si>
  <si>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</si>
  <si>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</si>
  <si>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</si>
  <si>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</si>
  <si>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</si>
  <si>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</si>
  <si>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</si>
  <si>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</si>
  <si>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</si>
  <si>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</si>
  <si>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</si>
  <si>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</si>
  <si>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</si>
  <si>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</si>
  <si>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</si>
  <si>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</si>
  <si>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</si>
  <si>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</si>
  <si>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</si>
  <si>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</si>
  <si>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</si>
  <si>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</si>
  <si>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</si>
  <si>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</si>
  <si>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</si>
  <si>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</si>
  <si>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</si>
  <si>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</si>
  <si>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</si>
  <si>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</si>
  <si>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</si>
  <si>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</si>
  <si>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</si>
  <si>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</si>
  <si>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</si>
  <si>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</si>
  <si>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</si>
  <si>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</si>
  <si>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</si>
  <si>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</si>
  <si>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</si>
  <si>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</si>
  <si>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</si>
  <si>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</si>
  <si>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</si>
  <si>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</si>
  <si>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</si>
  <si>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</si>
  <si>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</si>
  <si>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</si>
  <si>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</si>
  <si>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</si>
  <si>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</si>
  <si>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</si>
  <si>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</si>
  <si>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</si>
  <si>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</si>
  <si>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</si>
  <si>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</si>
  <si>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</si>
  <si>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</si>
  <si>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</si>
  <si>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</si>
  <si>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</si>
  <si>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</si>
  <si>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</si>
  <si>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</si>
  <si>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</si>
  <si>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</si>
  <si>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</si>
  <si>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</si>
  <si>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</si>
  <si>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</si>
  <si>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</si>
  <si>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</si>
  <si>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</si>
  <si>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</si>
  <si>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</si>
  <si>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</si>
  <si>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</si>
  <si>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</si>
  <si>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</si>
  <si>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</si>
  <si>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</si>
  <si>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</si>
  <si>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</si>
  <si>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</si>
  <si>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</si>
  <si>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</si>
  <si>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</si>
  <si>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</si>
  <si>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</si>
  <si>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</si>
  <si>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</si>
  <si>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</si>
  <si>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</si>
  <si>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</si>
  <si>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</si>
  <si>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</si>
  <si>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</si>
  <si>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</si>
  <si>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</si>
  <si>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</si>
  <si>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</si>
  <si>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</si>
  <si>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</si>
  <si>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</si>
  <si>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</si>
  <si>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</si>
  <si>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</si>
  <si>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</si>
  <si>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</si>
  <si>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</si>
  <si>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</si>
  <si>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</si>
  <si>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</si>
  <si>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</si>
  <si>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</si>
  <si>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</si>
  <si>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</si>
  <si>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</si>
  <si>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</si>
  <si>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</si>
  <si>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</si>
  <si>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</si>
  <si>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</si>
  <si>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</si>
  <si>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</si>
  <si>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</si>
  <si>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</si>
  <si>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</si>
  <si>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</si>
  <si>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</si>
  <si>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</si>
  <si>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</si>
  <si>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</si>
  <si>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</si>
  <si>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</si>
  <si>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</si>
  <si>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</si>
  <si>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</si>
  <si>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</si>
  <si>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</si>
  <si>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</si>
  <si>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</si>
  <si>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</si>
  <si>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</si>
  <si>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</si>
  <si>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</si>
  <si>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</si>
  <si>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</si>
  <si>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</si>
  <si>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</si>
  <si>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</si>
  <si>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</si>
  <si>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</si>
  <si>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</si>
  <si>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</si>
  <si>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</si>
  <si>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</si>
  <si>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</si>
  <si>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</si>
  <si>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</si>
  <si>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</si>
  <si>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</si>
  <si>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</si>
  <si>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</si>
  <si>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</si>
  <si>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</si>
  <si>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</si>
  <si>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</si>
  <si>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</si>
  <si>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</si>
  <si>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</si>
  <si>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</si>
  <si>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</si>
  <si>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</si>
  <si>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</si>
  <si>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</si>
  <si>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</si>
  <si>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</si>
  <si>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</si>
  <si>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</si>
  <si>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</si>
  <si>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</si>
  <si>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</si>
  <si>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</si>
  <si>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</si>
  <si>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</si>
  <si>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</si>
  <si>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</si>
  <si>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</si>
  <si>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</si>
  <si>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</si>
  <si>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</si>
  <si>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</si>
  <si>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</si>
  <si>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</si>
  <si>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</si>
  <si>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</si>
  <si>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</si>
  <si>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</si>
  <si>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</si>
  <si>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</si>
  <si>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</si>
  <si>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</si>
  <si>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</si>
  <si>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</si>
  <si>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</si>
  <si>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</si>
  <si>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</si>
  <si>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</si>
  <si>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</si>
  <si>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</si>
  <si>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</si>
  <si>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</si>
  <si>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</si>
  <si>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</si>
  <si>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</si>
  <si>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</si>
  <si>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</si>
  <si>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</si>
  <si>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</si>
  <si>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</si>
  <si>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</si>
  <si>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</si>
  <si>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</si>
  <si>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</si>
  <si>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</si>
  <si>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</si>
  <si>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</si>
  <si>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</si>
  <si>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</si>
  <si>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</si>
  <si>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</si>
  <si>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</si>
  <si>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</si>
  <si>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</si>
  <si>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</si>
  <si>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</si>
  <si>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</si>
  <si>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</si>
  <si>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</si>
  <si>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</si>
  <si>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</si>
  <si>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</si>
  <si>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</si>
  <si>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</si>
  <si>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</si>
  <si>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</si>
  <si>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</si>
  <si>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</si>
  <si>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</si>
  <si>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</si>
  <si>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</si>
  <si>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</si>
  <si>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</si>
  <si>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</si>
  <si>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</si>
  <si>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</si>
  <si>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</si>
  <si>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</si>
  <si>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</si>
  <si>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</si>
  <si>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</si>
  <si>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</si>
  <si>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</si>
  <si>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</si>
  <si>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</si>
  <si>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</si>
  <si>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</si>
  <si>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</si>
  <si>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</si>
  <si>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</si>
  <si>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</si>
  <si>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</si>
  <si>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</si>
  <si>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</si>
  <si>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</si>
  <si>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</si>
  <si>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</si>
  <si>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</si>
  <si>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</si>
  <si>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</si>
  <si>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</si>
  <si>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</si>
  <si>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</si>
  <si>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</si>
  <si>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</si>
  <si>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</si>
  <si>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</si>
  <si>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</si>
  <si>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</si>
  <si>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</si>
  <si>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</si>
  <si>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</si>
  <si>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</si>
  <si>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</si>
  <si>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</si>
  <si>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</si>
  <si>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</si>
  <si>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</si>
  <si>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</si>
  <si>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</si>
  <si>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</si>
  <si>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</si>
  <si>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</si>
  <si>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</si>
  <si>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</si>
  <si>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</si>
  <si>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</si>
  <si>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</si>
  <si>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</si>
  <si>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</si>
  <si>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</si>
  <si>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</si>
  <si>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</si>
  <si>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</si>
  <si>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</si>
  <si>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</si>
  <si>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</si>
  <si>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</si>
  <si>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</si>
  <si>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</si>
  <si>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</si>
  <si>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</si>
  <si>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</si>
  <si>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</si>
  <si>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</si>
  <si>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</si>
  <si>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</si>
  <si>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</si>
  <si>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</si>
  <si>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</si>
  <si>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</si>
  <si>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</si>
  <si>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</si>
  <si>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</si>
  <si>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</si>
  <si>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</si>
  <si>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</si>
  <si>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</si>
  <si>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</si>
  <si>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</si>
  <si>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</si>
  <si>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</si>
  <si>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</si>
  <si>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</si>
  <si>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</si>
  <si>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</si>
  <si>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</si>
  <si>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</si>
  <si>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</si>
  <si>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</si>
  <si>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</si>
  <si>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</si>
  <si>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</si>
  <si>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</si>
  <si>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</si>
  <si>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</si>
  <si>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</si>
  <si>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</si>
  <si>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</si>
  <si>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</si>
  <si>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</si>
  <si>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</si>
  <si>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</si>
  <si>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</si>
  <si>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</si>
  <si>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</si>
  <si>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</si>
  <si>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</si>
  <si>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</si>
  <si>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</si>
  <si>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</si>
  <si>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</si>
  <si>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</si>
  <si>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</si>
  <si>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</si>
  <si>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</si>
  <si>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</si>
  <si>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</si>
  <si>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</si>
  <si>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</si>
  <si>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</si>
  <si>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</si>
  <si>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</si>
  <si>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</si>
  <si>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</si>
  <si>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</si>
  <si>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</si>
  <si>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</si>
  <si>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</si>
  <si>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</si>
  <si>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</si>
  <si>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</si>
  <si>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</si>
  <si>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</si>
  <si>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</si>
  <si>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</si>
  <si>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</si>
  <si>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</si>
  <si>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</si>
  <si>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</si>
  <si>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</si>
  <si>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</si>
  <si>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</si>
  <si>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</si>
  <si>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</si>
  <si>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</si>
  <si>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</si>
  <si>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</si>
  <si>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</si>
  <si>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</si>
  <si>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</si>
  <si>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</si>
  <si>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</si>
  <si>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</si>
  <si>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</si>
  <si>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</si>
  <si>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</si>
  <si>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</si>
  <si>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</si>
  <si>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</si>
  <si>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</si>
  <si>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</si>
  <si>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</si>
  <si>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</si>
  <si>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</si>
  <si>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</si>
  <si>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</si>
  <si>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</si>
  <si>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</si>
  <si>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</si>
  <si>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</si>
  <si>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</si>
  <si>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</si>
  <si>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</si>
  <si>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</si>
  <si>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</si>
  <si>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</si>
  <si>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</si>
  <si>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</si>
  <si>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</si>
  <si>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</si>
  <si>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</si>
  <si>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</si>
  <si>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</si>
  <si>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</si>
  <si>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</si>
  <si>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</si>
  <si>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</si>
  <si>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</si>
  <si>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</si>
  <si>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</si>
  <si>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</si>
  <si>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</si>
  <si>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</si>
  <si>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</si>
  <si>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</si>
  <si>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</si>
  <si>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</si>
  <si>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</si>
  <si>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</si>
  <si>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</si>
  <si>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</si>
  <si>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</si>
  <si>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</si>
  <si>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</si>
  <si>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</si>
  <si>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</si>
  <si>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</si>
  <si>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</si>
  <si>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</si>
  <si>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</si>
  <si>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</si>
  <si>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</si>
  <si>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</si>
  <si>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</si>
  <si>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</si>
  <si>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</si>
  <si>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</si>
  <si>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</si>
  <si>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</si>
  <si>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</si>
  <si>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</si>
  <si>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</si>
  <si>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</si>
  <si>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</si>
  <si>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</si>
  <si>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</si>
  <si>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</si>
  <si>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</si>
  <si>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</si>
  <si>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</si>
  <si>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</si>
  <si>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</si>
  <si>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</si>
  <si>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</si>
  <si>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</si>
  <si>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</si>
  <si>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</si>
  <si>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</si>
  <si>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</si>
  <si>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</si>
  <si>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</si>
  <si>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</si>
  <si>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</si>
  <si>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</si>
  <si>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</si>
  <si>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</si>
  <si>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</si>
  <si>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</si>
  <si>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</si>
  <si>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</si>
  <si>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</si>
  <si>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</si>
  <si>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</si>
  <si>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</si>
  <si>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</si>
  <si>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</si>
  <si>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</si>
  <si>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</si>
  <si>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</si>
  <si>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</si>
  <si>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</si>
  <si>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</si>
  <si>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</si>
  <si>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</si>
  <si>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</si>
  <si>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</si>
  <si>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</si>
  <si>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</si>
  <si>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</si>
  <si>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</si>
  <si>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</si>
  <si>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</si>
  <si>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</si>
  <si>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</si>
  <si>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</si>
  <si>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</si>
  <si>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</si>
  <si>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</si>
  <si>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</si>
  <si>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</si>
  <si>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</si>
  <si>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</si>
  <si>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</si>
  <si>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</si>
  <si>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</si>
  <si>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</si>
  <si>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</si>
  <si>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</si>
  <si>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</si>
  <si>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</si>
  <si>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</si>
  <si>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</si>
  <si>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</si>
  <si>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</si>
  <si>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</si>
  <si>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</si>
  <si>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</si>
  <si>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</si>
  <si>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</si>
  <si>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</si>
  <si>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</si>
  <si>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</si>
  <si>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</si>
  <si>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</si>
  <si>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</si>
  <si>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</si>
  <si>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</si>
  <si>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</si>
  <si>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</si>
  <si>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</si>
  <si>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</si>
  <si>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</si>
  <si>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</si>
  <si>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</si>
  <si>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</si>
  <si>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</si>
  <si>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</si>
  <si>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</si>
  <si>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</si>
  <si>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</si>
  <si>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</si>
  <si>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</si>
  <si>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</si>
  <si>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</si>
  <si>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</si>
  <si>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</si>
  <si>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</si>
  <si>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</si>
  <si>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</si>
  <si>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</si>
  <si>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</si>
  <si>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</si>
  <si>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</si>
  <si>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</si>
  <si>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</si>
  <si>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</si>
  <si>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</si>
  <si>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</si>
  <si>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</si>
  <si>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</si>
  <si>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</si>
  <si>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</si>
  <si>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</si>
  <si>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</si>
  <si>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</si>
  <si>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</si>
  <si>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</si>
  <si>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</si>
  <si>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</si>
  <si>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</si>
  <si>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</si>
  <si>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</si>
  <si>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</si>
  <si>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</si>
  <si>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</si>
  <si>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</si>
  <si>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</si>
  <si>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</si>
  <si>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</si>
  <si>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</si>
  <si>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</si>
  <si>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</si>
  <si>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</si>
  <si>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</si>
  <si>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</si>
  <si>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</si>
  <si>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</si>
  <si>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</si>
  <si>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</si>
  <si>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</si>
  <si>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</si>
  <si>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</si>
  <si>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</si>
  <si>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</si>
  <si>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</si>
  <si>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</si>
  <si>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</si>
  <si>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</si>
  <si>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</si>
  <si>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</si>
  <si>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</si>
  <si>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</si>
  <si>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</si>
  <si>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</si>
  <si>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</si>
  <si>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</si>
  <si>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</si>
  <si>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</si>
  <si>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</si>
  <si>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</si>
  <si>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</si>
  <si>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</si>
  <si>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</si>
  <si>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</si>
  <si>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</si>
  <si>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</si>
  <si>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</si>
  <si>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</si>
  <si>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</si>
  <si>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</si>
  <si>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</si>
  <si>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</si>
  <si>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</si>
  <si>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</si>
  <si>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</si>
  <si>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</si>
  <si>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</si>
  <si>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</si>
  <si>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</si>
  <si>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</si>
  <si>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</si>
  <si>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</si>
  <si>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</si>
  <si>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</si>
  <si>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</si>
  <si>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</si>
  <si>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</si>
  <si>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</si>
  <si>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</si>
  <si>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</si>
  <si>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</si>
  <si>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</si>
  <si>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</si>
  <si>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</si>
  <si>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</si>
  <si>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</si>
  <si>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</si>
  <si>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</si>
  <si>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</si>
  <si>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</si>
  <si>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</si>
  <si>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</si>
  <si>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</si>
  <si>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</si>
  <si>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</si>
  <si>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</si>
  <si>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</si>
  <si>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</si>
  <si>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</si>
  <si>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</si>
  <si>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</si>
  <si>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</si>
  <si>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</si>
  <si>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</si>
  <si>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</si>
  <si>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</si>
  <si>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</si>
  <si>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</si>
  <si>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</si>
  <si>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</si>
  <si>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</si>
  <si>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</si>
  <si>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</si>
  <si>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</si>
  <si>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</si>
  <si>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</si>
  <si>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</si>
  <si>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</si>
  <si>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</si>
  <si>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</si>
  <si>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</si>
  <si>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</si>
  <si>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</si>
  <si>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</si>
  <si>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</si>
  <si>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</si>
  <si>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</si>
  <si>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</si>
  <si>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</si>
  <si>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</si>
  <si>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</si>
  <si>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</si>
  <si>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</si>
  <si>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</si>
  <si>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</si>
  <si>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</si>
  <si>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</si>
  <si>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</si>
  <si>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</si>
  <si>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</si>
  <si>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</si>
  <si>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</si>
  <si>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</si>
  <si>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</si>
  <si>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</si>
  <si>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</si>
  <si>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</si>
  <si>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</si>
  <si>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</si>
  <si>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</si>
  <si>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</si>
  <si>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</si>
  <si>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</si>
  <si>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</si>
  <si>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</si>
  <si>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</si>
  <si>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</si>
  <si>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</si>
  <si>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</si>
  <si>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</si>
  <si>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</si>
  <si>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</si>
  <si>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</si>
  <si>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</si>
  <si>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</si>
  <si>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</si>
  <si>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</si>
  <si>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</si>
  <si>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</si>
  <si>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</si>
  <si>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</si>
  <si>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</si>
  <si>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</si>
  <si>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</si>
  <si>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</si>
  <si>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</si>
  <si>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</si>
  <si>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</si>
  <si>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</si>
  <si>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</si>
  <si>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</si>
  <si>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</si>
  <si>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</si>
  <si>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</si>
  <si>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</si>
  <si>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</si>
  <si>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</si>
  <si>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</si>
  <si>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</si>
  <si>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</si>
  <si>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</si>
  <si>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</si>
  <si>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</si>
  <si>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</si>
  <si>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</si>
  <si>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</si>
  <si>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</si>
  <si>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</si>
  <si>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</si>
  <si>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</si>
  <si>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</si>
  <si>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</si>
  <si>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</si>
  <si>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</si>
  <si>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</si>
  <si>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</si>
  <si>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</si>
  <si>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</si>
  <si>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</si>
  <si>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</si>
  <si>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</si>
  <si>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</si>
  <si>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</si>
  <si>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</si>
  <si>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</si>
  <si>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</si>
  <si>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</si>
  <si>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</si>
  <si>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</si>
  <si>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</si>
  <si>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</si>
  <si>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</si>
  <si>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</si>
  <si>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</si>
  <si>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</si>
  <si>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</si>
  <si>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</si>
  <si>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</si>
  <si>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</si>
  <si>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</si>
  <si>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</si>
  <si>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</si>
  <si>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</si>
  <si>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</si>
  <si>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</si>
  <si>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</si>
  <si>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</si>
  <si>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</si>
  <si>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</si>
  <si>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</si>
  <si>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</si>
  <si>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</si>
  <si>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</si>
  <si>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</si>
  <si>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</si>
  <si>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</si>
  <si>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</si>
  <si>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</si>
  <si>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</si>
  <si>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</si>
  <si>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</si>
  <si>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</si>
  <si>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</si>
  <si>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</si>
  <si>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</si>
  <si>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</si>
  <si>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</si>
  <si>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</si>
  <si>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</si>
  <si>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</si>
  <si>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</si>
  <si>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</si>
  <si>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</si>
  <si>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</si>
  <si>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</si>
  <si>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</si>
  <si>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</si>
  <si>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</si>
  <si>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</si>
  <si>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</si>
  <si>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</si>
  <si>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</si>
  <si>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</si>
  <si>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</si>
  <si>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</si>
  <si>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</si>
  <si>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</si>
  <si>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</si>
  <si>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</si>
  <si>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</si>
  <si>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</si>
  <si>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</si>
  <si>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</si>
  <si>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</si>
  <si>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</si>
  <si>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</si>
  <si>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</si>
  <si>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</si>
  <si>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</si>
  <si>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</si>
  <si>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</si>
  <si>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</si>
  <si>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</si>
  <si>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</si>
  <si>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</si>
  <si>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</si>
  <si>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</si>
  <si>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</si>
  <si>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</si>
  <si>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</si>
  <si>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</si>
  <si>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</si>
  <si>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</si>
  <si>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</si>
  <si>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</si>
  <si>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</si>
  <si>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</si>
  <si>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</si>
  <si>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</si>
  <si>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</si>
  <si>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</si>
  <si>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</si>
  <si>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</si>
  <si>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</si>
  <si>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</si>
  <si>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</si>
  <si>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</si>
  <si>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</si>
  <si>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</si>
  <si>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</si>
  <si>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</si>
  <si>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</si>
  <si>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</si>
  <si>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</si>
  <si>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</si>
  <si>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</si>
  <si>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</si>
  <si>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</si>
  <si>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</si>
  <si>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</si>
  <si>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</si>
  <si>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</si>
  <si>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</si>
  <si>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</si>
  <si>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</si>
  <si>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</si>
  <si>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</si>
  <si>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</si>
  <si>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</si>
  <si>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</si>
  <si>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</si>
  <si>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</si>
  <si>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</si>
  <si>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</si>
  <si>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</si>
  <si>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</si>
  <si>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</si>
  <si>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</si>
  <si>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</si>
  <si>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</si>
  <si>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</si>
  <si>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</si>
  <si>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</si>
  <si>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</si>
  <si>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</si>
  <si>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</si>
  <si>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</si>
  <si>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</si>
  <si>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</si>
  <si>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</si>
  <si>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</si>
  <si>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</si>
  <si>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</si>
  <si>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</si>
  <si>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</si>
  <si>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</si>
  <si>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</si>
  <si>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</si>
  <si>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</si>
  <si>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</si>
  <si>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</si>
  <si>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</si>
  <si>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</si>
  <si>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</si>
  <si>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</si>
  <si>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</si>
  <si>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</si>
  <si>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</si>
  <si>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</si>
  <si>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</si>
  <si>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</si>
  <si>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</si>
  <si>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</si>
  <si>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</si>
  <si>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</si>
  <si>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</si>
  <si>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</si>
  <si>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</si>
  <si>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</si>
  <si>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</si>
  <si>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</si>
  <si>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</si>
  <si>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</si>
  <si>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</si>
  <si>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</si>
  <si>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</si>
  <si>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</si>
  <si>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</si>
  <si>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</si>
  <si>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</si>
  <si>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</si>
  <si>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</si>
  <si>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</si>
  <si>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</si>
  <si>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</si>
  <si>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</si>
  <si>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</si>
  <si>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</si>
  <si>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</si>
  <si>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</si>
  <si>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</si>
  <si>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</si>
  <si>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</si>
  <si>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</si>
  <si>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</si>
  <si>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</si>
  <si>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</si>
  <si>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</si>
  <si>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</si>
  <si>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</si>
  <si>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</si>
  <si>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</si>
  <si>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</si>
  <si>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</si>
  <si>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</si>
  <si>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</si>
  <si>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</si>
  <si>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</si>
  <si>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</si>
  <si>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</si>
  <si>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</si>
  <si>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</si>
  <si>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</si>
  <si>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</si>
  <si>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</si>
  <si>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</si>
  <si>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</si>
  <si>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</si>
  <si>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</si>
  <si>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</si>
  <si>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</si>
  <si>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</si>
  <si>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</si>
  <si>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</si>
  <si>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</si>
  <si>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</si>
  <si>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</si>
  <si>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</si>
  <si>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</si>
  <si>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</si>
  <si>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</si>
  <si>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</si>
  <si>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</si>
  <si>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</si>
  <si>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</si>
  <si>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</si>
  <si>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</si>
  <si>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</si>
  <si>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</si>
  <si>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</si>
  <si>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</si>
  <si>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</si>
  <si>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</si>
  <si>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</si>
  <si>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</si>
  <si>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</si>
  <si>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</si>
  <si>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</si>
  <si>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</si>
  <si>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</si>
  <si>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</si>
  <si>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</si>
  <si>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</si>
  <si>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</si>
  <si>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</si>
  <si>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</si>
  <si>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</si>
  <si>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</si>
  <si>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</si>
  <si>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</si>
  <si>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</si>
  <si>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</si>
  <si>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</si>
  <si>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</si>
  <si>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</si>
  <si>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</si>
  <si>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</si>
  <si>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</si>
  <si>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</si>
  <si>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</si>
  <si>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</si>
  <si>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</si>
  <si>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</si>
  <si>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</si>
  <si>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</si>
  <si>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</si>
  <si>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</si>
  <si>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</si>
  <si>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</si>
  <si>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</si>
  <si>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</si>
  <si>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</si>
  <si>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</si>
  <si>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</si>
  <si>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</si>
  <si>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</si>
  <si>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</si>
  <si>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</si>
  <si>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</si>
  <si>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</si>
  <si>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</si>
  <si>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</si>
  <si>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</si>
  <si>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</si>
  <si>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</si>
  <si>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</si>
  <si>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</si>
  <si>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</si>
  <si>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</si>
  <si>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</si>
  <si>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</si>
  <si>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</si>
  <si>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</si>
  <si>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</si>
  <si>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</si>
  <si>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</si>
  <si>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</si>
  <si>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</si>
  <si>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</si>
  <si>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</si>
  <si>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</si>
  <si>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</si>
  <si>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</si>
  <si>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</si>
  <si>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</si>
  <si>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</si>
  <si>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</si>
  <si>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</si>
  <si>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</si>
  <si>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</si>
  <si>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</si>
  <si>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</si>
  <si>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</si>
  <si>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</si>
  <si>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</si>
  <si>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</si>
  <si>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</si>
  <si>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</si>
  <si>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</si>
  <si>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</si>
  <si>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</si>
  <si>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</si>
  <si>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</si>
  <si>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</si>
  <si>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</si>
  <si>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</si>
  <si>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</si>
  <si>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</si>
  <si>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</si>
  <si>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</si>
  <si>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</si>
  <si>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</si>
  <si>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</si>
  <si>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</si>
  <si>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</si>
  <si>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</si>
  <si>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</si>
  <si>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</si>
  <si>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</si>
  <si>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</si>
  <si>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</si>
  <si>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</si>
  <si>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</si>
  <si>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</si>
  <si>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</si>
  <si>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</si>
  <si>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</si>
  <si>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</si>
  <si>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</si>
  <si>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</si>
  <si>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</si>
  <si>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</si>
  <si>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</si>
  <si>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</si>
  <si>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</si>
  <si>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</si>
  <si>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</si>
  <si>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</si>
  <si>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</si>
  <si>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</si>
  <si>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</si>
  <si>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</si>
  <si>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</si>
  <si>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</si>
  <si>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</si>
  <si>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</si>
  <si>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</si>
  <si>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</si>
  <si>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</si>
  <si>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</si>
  <si>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</si>
  <si>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</si>
  <si>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</si>
  <si>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</si>
  <si>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</si>
  <si>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</si>
  <si>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</si>
  <si>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</si>
  <si>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</si>
  <si>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</si>
  <si>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</si>
  <si>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</si>
  <si>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</si>
  <si>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</si>
  <si>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</si>
  <si>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</si>
  <si>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</si>
  <si>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</si>
  <si>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</si>
  <si>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</si>
  <si>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</si>
  <si>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</si>
  <si>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</si>
  <si>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</si>
  <si>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</si>
  <si>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</si>
  <si>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</si>
  <si>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</si>
  <si>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</si>
  <si>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</si>
  <si>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</si>
  <si>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</si>
  <si>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</si>
  <si>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</si>
  <si>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</si>
  <si>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</si>
  <si>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</si>
  <si>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</si>
  <si>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</si>
  <si>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</si>
  <si>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</si>
  <si>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</si>
  <si>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</si>
  <si>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</si>
  <si>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</si>
  <si>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</si>
  <si>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</si>
  <si>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</si>
  <si>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</si>
  <si>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</si>
  <si>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</si>
  <si>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</si>
  <si>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</si>
  <si>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</si>
  <si>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</si>
  <si>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</si>
  <si>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</si>
  <si>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</si>
  <si>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</si>
  <si>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</si>
  <si>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</si>
  <si>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</si>
  <si>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</si>
  <si>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</si>
  <si>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</si>
  <si>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</si>
  <si>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</si>
  <si>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</si>
  <si>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</si>
  <si>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</si>
  <si>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</si>
  <si>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</si>
  <si>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</si>
  <si>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</si>
  <si>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</si>
  <si>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</si>
  <si>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</si>
  <si>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</si>
  <si>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</si>
  <si>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</si>
  <si>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</si>
  <si>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</si>
  <si>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</si>
  <si>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</si>
  <si>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</si>
  <si>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</si>
  <si>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</si>
  <si>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</si>
  <si>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</si>
  <si>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</si>
  <si>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</si>
  <si>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</si>
  <si>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</si>
  <si>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</si>
  <si>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</si>
  <si>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</si>
  <si>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</si>
  <si>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</si>
  <si>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</si>
  <si>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</si>
  <si>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</si>
  <si>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</si>
  <si>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</si>
  <si>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</si>
  <si>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</si>
  <si>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</si>
  <si>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</si>
  <si>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</si>
  <si>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</si>
  <si>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</si>
  <si>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</si>
  <si>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</si>
  <si>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</si>
  <si>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</si>
  <si>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</si>
  <si>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</si>
  <si>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</si>
  <si>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</si>
  <si>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</si>
  <si>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</si>
  <si>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</si>
  <si>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</si>
  <si>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</si>
  <si>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</si>
  <si>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</si>
  <si>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</si>
  <si>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</si>
  <si>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</si>
  <si>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</si>
  <si>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</si>
  <si>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</si>
  <si>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</si>
  <si>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</si>
  <si>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</si>
  <si>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</si>
  <si>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</si>
  <si>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</si>
  <si>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</si>
  <si>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</si>
  <si>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</si>
  <si>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</si>
  <si>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</si>
  <si>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</si>
  <si>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</si>
  <si>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</si>
  <si>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</si>
  <si>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</si>
  <si>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</si>
  <si>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</si>
  <si>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</si>
  <si>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</si>
  <si>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</si>
  <si>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</si>
  <si>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</si>
  <si>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</si>
  <si>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</si>
  <si>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</si>
  <si>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</si>
  <si>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</si>
  <si>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</si>
  <si>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</si>
  <si>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</si>
  <si>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</si>
  <si>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</si>
  <si>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</si>
  <si>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</si>
  <si>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</si>
  <si>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</si>
  <si>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</si>
  <si>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</si>
  <si>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</si>
  <si>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</si>
  <si>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</si>
  <si>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</si>
  <si>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</si>
  <si>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</si>
  <si>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</si>
  <si>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</si>
  <si>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</si>
  <si>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</si>
  <si>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</si>
  <si>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</si>
  <si>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</si>
  <si>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</si>
  <si>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</si>
  <si>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</si>
  <si>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</si>
  <si>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</si>
  <si>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</si>
  <si>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</si>
  <si>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</si>
  <si>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</si>
  <si>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</si>
  <si>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</si>
  <si>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</si>
  <si>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</si>
  <si>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</si>
  <si>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</si>
  <si>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</si>
  <si>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</si>
  <si>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</si>
  <si>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</si>
  <si>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</si>
  <si>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</si>
  <si>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</si>
  <si>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</si>
  <si>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</si>
  <si>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</si>
  <si>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</si>
  <si>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</si>
  <si>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</si>
  <si>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</si>
  <si>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</si>
  <si>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</si>
  <si>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</si>
  <si>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</si>
  <si>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</si>
  <si>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</si>
  <si>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</si>
  <si>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</si>
  <si>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</si>
  <si>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</si>
  <si>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</si>
  <si>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</si>
  <si>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</si>
  <si>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</si>
  <si>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</si>
  <si>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</si>
  <si>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</si>
  <si>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</si>
  <si>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</si>
  <si>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</si>
  <si>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</si>
  <si>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</si>
  <si>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</si>
  <si>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</si>
  <si>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</si>
  <si>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</si>
  <si>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</si>
  <si>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</si>
  <si>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</si>
  <si>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</si>
  <si>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</si>
  <si>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</si>
  <si>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</si>
  <si>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</si>
  <si>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</si>
  <si>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</si>
  <si>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</si>
  <si>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</si>
  <si>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</si>
  <si>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</si>
  <si>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</si>
  <si>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</si>
  <si>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</si>
  <si>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</si>
  <si>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</si>
  <si>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</si>
  <si>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</si>
  <si>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</si>
  <si>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</si>
  <si>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</si>
  <si>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</si>
  <si>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</si>
  <si>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</si>
  <si>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</si>
  <si>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</si>
  <si>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</si>
  <si>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</si>
  <si>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</si>
  <si>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</si>
  <si>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</si>
  <si>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</si>
  <si>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</si>
  <si>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</si>
  <si>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</si>
  <si>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</si>
  <si>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</si>
  <si>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</si>
  <si>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</si>
  <si>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</si>
  <si>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</si>
  <si>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</si>
  <si>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</si>
  <si>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</si>
  <si>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</si>
  <si>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</si>
  <si>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</si>
  <si>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</si>
  <si>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</si>
  <si>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</si>
  <si>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</si>
  <si>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</si>
  <si>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</si>
  <si>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</si>
  <si>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</si>
  <si>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</si>
  <si>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</si>
  <si>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</si>
  <si>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</si>
  <si>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</si>
  <si>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</si>
  <si>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</si>
  <si>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</si>
  <si>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</si>
  <si>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</si>
  <si>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</si>
  <si>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</si>
  <si>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</si>
  <si>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</si>
  <si>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</si>
  <si>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</si>
  <si>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</si>
  <si>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</si>
  <si>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</si>
  <si>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</si>
  <si>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</si>
  <si>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</si>
  <si>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</si>
  <si>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</si>
  <si>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</si>
  <si>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</si>
  <si>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</si>
  <si>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</si>
  <si>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</si>
  <si>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</si>
  <si>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</si>
  <si>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</si>
  <si>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</si>
  <si>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</si>
  <si>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</si>
  <si>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</si>
  <si>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</si>
  <si>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</si>
  <si>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</si>
  <si>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</si>
  <si>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</si>
  <si>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</si>
  <si>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</si>
  <si>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</si>
  <si>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</si>
  <si>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</si>
  <si>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</si>
  <si>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</si>
  <si>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</si>
  <si>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</si>
  <si>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</si>
  <si>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</si>
  <si>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</si>
  <si>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</si>
  <si>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</si>
  <si>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</si>
  <si>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</si>
  <si>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</si>
  <si>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</si>
  <si>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</si>
  <si>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</si>
  <si>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</si>
  <si>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</si>
  <si>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</si>
  <si>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</si>
  <si>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</si>
  <si>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</si>
  <si>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</si>
  <si>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</si>
  <si>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</si>
  <si>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</si>
  <si>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</si>
  <si>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</si>
  <si>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</si>
  <si>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</si>
  <si>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</si>
  <si>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</si>
  <si>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</si>
  <si>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</si>
  <si>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</si>
  <si>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</si>
  <si>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</si>
  <si>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</si>
  <si>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</si>
  <si>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</si>
  <si>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</si>
  <si>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</si>
  <si>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</si>
  <si>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</si>
  <si>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</si>
  <si>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</si>
  <si>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</si>
  <si>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</si>
  <si>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</si>
  <si>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</si>
  <si>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</si>
  <si>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</si>
  <si>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</si>
  <si>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</si>
  <si>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</si>
  <si>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</si>
  <si>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</si>
  <si>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</si>
  <si>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</si>
  <si>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</si>
  <si>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</si>
  <si>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</si>
  <si>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</si>
  <si>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</si>
  <si>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</si>
  <si>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</si>
  <si>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</si>
  <si>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</si>
  <si>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</si>
  <si>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</si>
  <si>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</si>
  <si>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</si>
  <si>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</si>
  <si>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</si>
  <si>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</si>
  <si>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</si>
  <si>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</si>
  <si>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</si>
  <si>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</si>
  <si>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</si>
  <si>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</si>
  <si>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</si>
  <si>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</si>
  <si>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</si>
  <si>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</si>
  <si>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</si>
  <si>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</si>
  <si>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</si>
  <si>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</si>
  <si>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</si>
  <si>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</si>
  <si>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</si>
  <si>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</si>
  <si>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</si>
  <si>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</si>
  <si>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</si>
  <si>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</si>
  <si>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</si>
  <si>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</si>
  <si>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</si>
  <si>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</si>
  <si>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</si>
  <si>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</si>
  <si>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</si>
  <si>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</si>
  <si>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</si>
  <si>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</si>
  <si>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</si>
  <si>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</si>
  <si>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</si>
  <si>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</si>
  <si>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</si>
  <si>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</si>
  <si>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</si>
  <si>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</si>
  <si>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</si>
  <si>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</si>
  <si>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</si>
  <si>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</si>
  <si>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</si>
  <si>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</si>
  <si>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</si>
  <si>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</si>
  <si>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</si>
  <si>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</si>
  <si>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</si>
  <si>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</si>
  <si>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</si>
  <si>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</si>
  <si>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</si>
  <si>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</si>
  <si>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</si>
  <si>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</si>
  <si>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</si>
  <si>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</si>
  <si>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</si>
  <si>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</si>
  <si>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</si>
  <si>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</si>
  <si>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</si>
  <si>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</si>
  <si>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</si>
  <si>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</si>
  <si>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</si>
  <si>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</si>
  <si>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</si>
  <si>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</si>
  <si>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</si>
  <si>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</si>
  <si>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</si>
  <si>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</si>
  <si>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</si>
  <si>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</si>
  <si>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</si>
  <si>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</si>
  <si>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</si>
  <si>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</si>
  <si>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</si>
  <si>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</si>
  <si>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</si>
  <si>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</si>
  <si>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</si>
  <si>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</si>
  <si>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</si>
  <si>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</si>
  <si>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</si>
  <si>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</si>
  <si>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</si>
  <si>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</si>
  <si>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</si>
  <si>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</si>
  <si>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</si>
  <si>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</si>
  <si>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</si>
  <si>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</si>
  <si>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</si>
  <si>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</si>
  <si>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</si>
  <si>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</si>
  <si>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</si>
  <si>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</si>
  <si>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</si>
  <si>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</si>
  <si>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</si>
  <si>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</si>
  <si>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</si>
  <si>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</si>
  <si>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</si>
  <si>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</si>
  <si>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</si>
  <si>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</si>
  <si>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</si>
  <si>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</si>
  <si>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</si>
  <si>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</si>
  <si>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</si>
  <si>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</si>
  <si>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</si>
  <si>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</si>
  <si>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</si>
  <si>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</si>
  <si>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</si>
  <si>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</si>
  <si>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</si>
  <si>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</si>
  <si>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</si>
  <si>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</si>
  <si>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</si>
  <si>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</si>
  <si>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</si>
  <si>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</si>
  <si>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</si>
  <si>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</si>
  <si>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</si>
  <si>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</si>
  <si>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</si>
  <si>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</si>
  <si>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</si>
  <si>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</si>
  <si>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</si>
  <si>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</si>
  <si>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</si>
  <si>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</si>
  <si>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</si>
  <si>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</si>
  <si>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</si>
  <si>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</si>
  <si>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</si>
  <si>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</si>
  <si>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</si>
  <si>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</si>
  <si>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</si>
  <si>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</si>
  <si>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</si>
  <si>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</si>
  <si>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</si>
  <si>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</si>
  <si>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</si>
  <si>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</si>
  <si>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</si>
  <si>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</si>
  <si>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</si>
  <si>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</si>
  <si>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</si>
  <si>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</si>
  <si>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</si>
  <si>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</si>
  <si>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</si>
  <si>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</si>
  <si>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</si>
  <si>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</si>
  <si>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</si>
  <si>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</si>
  <si>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</si>
  <si>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</si>
  <si>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</si>
  <si>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</si>
  <si>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</si>
  <si>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</si>
  <si>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</si>
  <si>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</si>
  <si>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</si>
  <si>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</si>
  <si>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</si>
  <si>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</si>
  <si>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</si>
  <si>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</si>
  <si>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</si>
  <si>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</si>
  <si>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</si>
  <si>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</si>
  <si>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</si>
  <si>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</si>
  <si>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</si>
  <si>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</si>
  <si>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</si>
  <si>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</si>
  <si>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</si>
  <si>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</si>
  <si>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</si>
  <si>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</si>
  <si>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</si>
  <si>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</si>
  <si>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</si>
  <si>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</si>
  <si>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</si>
  <si>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</si>
  <si>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</si>
  <si>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</si>
  <si>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</si>
  <si>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</si>
  <si>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</si>
  <si>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</si>
  <si>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</si>
  <si>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</si>
  <si>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</si>
  <si>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</si>
  <si>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</si>
  <si>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</si>
  <si>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</si>
  <si>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</si>
  <si>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</si>
  <si>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</si>
  <si>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</si>
  <si>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</si>
  <si>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</si>
  <si>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</si>
  <si>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</si>
  <si>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</si>
  <si>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</si>
  <si>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</si>
  <si>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</si>
  <si>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</si>
  <si>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</si>
  <si>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</si>
  <si>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</si>
  <si>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</si>
  <si>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</si>
  <si>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</si>
  <si>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</si>
  <si>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</si>
  <si>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</si>
  <si>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</si>
  <si>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</si>
  <si>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</si>
  <si>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</si>
  <si>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</si>
  <si>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</si>
  <si>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</si>
  <si>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</si>
  <si>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</si>
  <si>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</si>
  <si>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</si>
  <si>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</si>
  <si>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</si>
  <si>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</si>
  <si>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</si>
  <si>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</si>
  <si>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</si>
  <si>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</si>
  <si>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</si>
  <si>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</si>
  <si>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</si>
  <si>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</si>
  <si>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</si>
  <si>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</si>
  <si>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</si>
  <si>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</si>
  <si>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</si>
  <si>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</si>
  <si>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</si>
  <si>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</si>
  <si>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</si>
  <si>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</si>
  <si>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</si>
  <si>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</si>
  <si>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</si>
  <si>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</si>
  <si>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</si>
  <si>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</si>
  <si>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</si>
  <si>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</si>
  <si>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</si>
  <si>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</si>
  <si>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</si>
  <si>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</si>
  <si>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</si>
  <si>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</si>
  <si>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</si>
  <si>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</si>
  <si>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</si>
  <si>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</si>
  <si>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</si>
  <si>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</si>
  <si>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</si>
  <si>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</si>
  <si>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</si>
  <si>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</si>
  <si>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</si>
  <si>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</si>
  <si>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</si>
  <si>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</si>
  <si>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</si>
  <si>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</si>
  <si>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</si>
  <si>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</si>
  <si>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</si>
  <si>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</si>
  <si>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</si>
  <si>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</si>
  <si>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</si>
  <si>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</si>
  <si>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</si>
  <si>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</si>
  <si>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</si>
  <si>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</si>
  <si>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</si>
  <si>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</si>
  <si>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</si>
  <si>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</si>
  <si>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</si>
  <si>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</si>
  <si>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</si>
  <si>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</si>
  <si>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</si>
  <si>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</si>
  <si>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</si>
  <si>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</si>
  <si>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</si>
  <si>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</si>
  <si>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</si>
  <si>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</si>
  <si>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</si>
  <si>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</si>
  <si>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</si>
  <si>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</si>
  <si>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</si>
  <si>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</si>
  <si>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</si>
  <si>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</si>
  <si>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</si>
  <si>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</si>
  <si>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</si>
  <si>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</si>
  <si>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</si>
  <si>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</si>
  <si>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</si>
  <si>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</si>
  <si>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</si>
  <si>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</si>
  <si>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</si>
  <si>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</si>
  <si>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</si>
  <si>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</si>
  <si>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</si>
  <si>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</si>
  <si>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</si>
  <si>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</si>
  <si>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</si>
  <si>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</si>
  <si>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</si>
  <si>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</si>
  <si>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</si>
  <si>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</si>
  <si>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</si>
  <si>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</si>
  <si>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</si>
  <si>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</si>
  <si>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</si>
  <si>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</si>
  <si>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</si>
  <si>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</si>
  <si>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</si>
  <si>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</si>
  <si>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</si>
  <si>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</si>
  <si>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</si>
  <si>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</si>
  <si>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</si>
  <si>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</si>
  <si>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</si>
  <si>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</si>
  <si>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</si>
  <si>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</si>
  <si>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</si>
  <si>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</si>
  <si>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</si>
  <si>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</si>
  <si>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</si>
  <si>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</si>
  <si>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</si>
  <si>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</si>
  <si>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</si>
  <si>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</si>
  <si>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</si>
  <si>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</si>
  <si>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</si>
  <si>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</si>
  <si>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</si>
  <si>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</si>
  <si>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</si>
  <si>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</si>
  <si>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</si>
  <si>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</si>
  <si>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</si>
  <si>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</si>
  <si>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</si>
  <si>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</si>
  <si>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</si>
  <si>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</si>
  <si>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</si>
  <si>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</si>
  <si>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</si>
  <si>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</si>
  <si>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</si>
  <si>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</si>
  <si>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</si>
  <si>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</si>
  <si>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</si>
  <si>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</si>
  <si>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</si>
  <si>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</si>
  <si>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</si>
  <si>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</si>
  <si>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</si>
  <si>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</si>
  <si>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</si>
  <si>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</si>
  <si>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</si>
  <si>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</si>
  <si>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</si>
  <si>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</si>
  <si>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</si>
  <si>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</si>
  <si>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</si>
  <si>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</si>
  <si>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</si>
  <si>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</si>
  <si>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</si>
  <si>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</si>
  <si>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</si>
  <si>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</si>
  <si>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</si>
  <si>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</si>
  <si>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</si>
  <si>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</si>
  <si>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</si>
  <si>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</si>
  <si>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</si>
  <si>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</si>
  <si>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</si>
  <si>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</si>
  <si>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</si>
  <si>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</si>
  <si>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</si>
  <si>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</si>
  <si>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</si>
  <si>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</si>
  <si>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</si>
  <si>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</si>
  <si>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</si>
  <si>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</si>
  <si>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</si>
  <si>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</si>
  <si>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</si>
  <si>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</si>
  <si>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</si>
  <si>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</si>
  <si>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</si>
  <si>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</si>
  <si>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</si>
  <si>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</si>
  <si>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</si>
  <si>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</si>
  <si>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</si>
  <si>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</si>
  <si>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</si>
  <si>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</si>
  <si>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</si>
  <si>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</si>
  <si>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</si>
  <si>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</si>
  <si>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</si>
  <si>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</si>
  <si>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</si>
  <si>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</si>
  <si>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</si>
  <si>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</si>
  <si>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</si>
  <si>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</si>
  <si>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</si>
  <si>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</si>
  <si>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</si>
  <si>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</si>
  <si>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</si>
  <si>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</si>
  <si>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</si>
  <si>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</si>
  <si>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</si>
  <si>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</si>
  <si>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</si>
  <si>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</si>
  <si>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</si>
  <si>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</si>
  <si>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</si>
  <si>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</si>
  <si>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</si>
  <si>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</si>
  <si>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</si>
  <si>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</si>
  <si>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</si>
  <si>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</si>
  <si>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</si>
  <si>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</si>
  <si>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</si>
  <si>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</si>
  <si>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</si>
  <si>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</si>
  <si>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</si>
  <si>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</si>
  <si>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</si>
  <si>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</si>
  <si>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</si>
  <si>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</si>
  <si>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</si>
  <si>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</si>
  <si>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</si>
  <si>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</si>
  <si>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</si>
  <si>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</si>
  <si>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</si>
  <si>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</si>
  <si>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</si>
  <si>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</si>
  <si>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</si>
  <si>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</si>
  <si>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</si>
  <si>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</si>
  <si>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</si>
  <si>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</si>
  <si>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</si>
  <si>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</si>
  <si>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</si>
  <si>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</si>
  <si>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</si>
  <si>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</si>
  <si>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</si>
  <si>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</si>
  <si>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</si>
  <si>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</si>
  <si>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</si>
  <si>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</si>
  <si>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</si>
  <si>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</si>
  <si>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</si>
  <si>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</si>
  <si>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</si>
  <si>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</si>
  <si>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</si>
  <si>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</si>
  <si>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</si>
  <si>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</si>
  <si>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</si>
  <si>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</si>
  <si>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</si>
  <si>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</si>
  <si>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</si>
  <si>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</si>
  <si>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</si>
  <si>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</si>
  <si>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</si>
  <si>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</si>
  <si>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</si>
  <si>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</si>
  <si>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</si>
  <si>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</si>
  <si>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</si>
  <si>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</si>
  <si>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</si>
  <si>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</si>
  <si>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</si>
  <si>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</si>
  <si>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</si>
  <si>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</si>
  <si>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</si>
  <si>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</si>
  <si>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</si>
  <si>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</si>
  <si>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</si>
  <si>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</si>
  <si>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</si>
  <si>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</si>
  <si>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</si>
  <si>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</si>
  <si>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</si>
  <si>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</si>
  <si>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</si>
  <si>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</si>
  <si>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</si>
  <si>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</si>
  <si>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</si>
  <si>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</si>
  <si>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</si>
  <si>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</si>
  <si>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</si>
  <si>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</si>
  <si>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</si>
  <si>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</si>
  <si>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</si>
  <si>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</si>
  <si>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</si>
  <si>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</si>
  <si>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</si>
  <si>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</si>
  <si>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</si>
  <si>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</si>
  <si>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</si>
  <si>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</si>
  <si>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</si>
  <si>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</si>
  <si>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</si>
  <si>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</si>
  <si>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</si>
  <si>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</si>
  <si>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</si>
  <si>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</si>
  <si>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</si>
  <si>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</si>
  <si>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</si>
  <si>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</si>
  <si>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</si>
  <si>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</si>
  <si>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</si>
  <si>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</si>
  <si>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</si>
  <si>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</si>
  <si>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</si>
  <si>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</si>
  <si>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</si>
  <si>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</si>
  <si>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</si>
  <si>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</si>
  <si>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</si>
  <si>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</si>
  <si>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</si>
  <si>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</si>
  <si>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</si>
  <si>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</si>
  <si>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</si>
  <si>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</si>
  <si>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</si>
  <si>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</si>
  <si>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</si>
  <si>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</si>
  <si>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</si>
  <si>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</si>
  <si>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</si>
  <si>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</si>
  <si>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</si>
  <si>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</si>
  <si>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</si>
  <si>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</si>
  <si>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</si>
  <si>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</si>
  <si>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</si>
  <si>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</si>
  <si>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</si>
  <si>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</si>
  <si>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</si>
  <si>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</si>
  <si>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</si>
  <si>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</si>
  <si>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</si>
  <si>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</si>
  <si>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</si>
  <si>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</si>
  <si>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</si>
  <si>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</si>
  <si>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</si>
  <si>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</si>
  <si>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</si>
  <si>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</si>
  <si>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</si>
  <si>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</si>
  <si>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</si>
  <si>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</si>
  <si>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</si>
  <si>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</si>
  <si>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</si>
  <si>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</si>
  <si>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</si>
  <si>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</si>
  <si>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</si>
  <si>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</si>
  <si>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</si>
  <si>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</si>
  <si>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</si>
  <si>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</si>
  <si>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</si>
  <si>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</si>
  <si>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</si>
  <si>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</si>
  <si>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</si>
  <si>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</si>
  <si>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</si>
  <si>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</si>
  <si>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</si>
  <si>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</si>
  <si>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</si>
  <si>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</si>
  <si>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</si>
  <si>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</si>
  <si>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</si>
  <si>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</si>
  <si>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</si>
  <si>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</si>
  <si>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</si>
  <si>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</si>
  <si>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</si>
  <si>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</si>
  <si>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</si>
  <si>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</si>
  <si>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</si>
  <si>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</si>
  <si>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</si>
  <si>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</si>
  <si>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</si>
  <si>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</si>
  <si>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</si>
  <si>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</si>
  <si>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</si>
  <si>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</si>
  <si>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</si>
  <si>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</si>
  <si>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</si>
  <si>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</si>
  <si>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</si>
  <si>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</si>
  <si>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</si>
  <si>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</si>
  <si>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</si>
  <si>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</si>
  <si>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</si>
  <si>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</si>
  <si>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</si>
  <si>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</si>
  <si>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</si>
  <si>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</si>
  <si>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</si>
  <si>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</si>
  <si>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</si>
  <si>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</si>
  <si>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</si>
  <si>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</si>
  <si>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</si>
  <si>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</si>
  <si>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</si>
  <si>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</si>
  <si>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</si>
  <si>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</si>
  <si>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</si>
  <si>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</si>
  <si>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</si>
  <si>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</si>
  <si>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</si>
  <si>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</si>
  <si>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</si>
  <si>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</si>
  <si>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</si>
  <si>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</si>
  <si>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</si>
  <si>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</si>
  <si>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</si>
  <si>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</si>
  <si>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</si>
  <si>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</si>
  <si>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</si>
  <si>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</si>
  <si>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</si>
  <si>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</si>
  <si>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</si>
  <si>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</si>
  <si>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</si>
  <si>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</si>
  <si>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</si>
  <si>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</si>
  <si>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</si>
  <si>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</si>
  <si>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</si>
  <si>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</si>
  <si>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</si>
  <si>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</si>
  <si>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</si>
  <si>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</si>
  <si>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</si>
  <si>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</si>
  <si>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</si>
  <si>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</si>
  <si>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</si>
  <si>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</si>
  <si>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</si>
  <si>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</si>
  <si>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</si>
  <si>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</si>
  <si>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</si>
  <si>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</si>
  <si>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</si>
  <si>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</si>
  <si>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</si>
  <si>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</si>
  <si>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</si>
  <si>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</si>
  <si>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</si>
  <si>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</si>
  <si>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</si>
  <si>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</si>
  <si>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</si>
  <si>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</si>
  <si>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</si>
  <si>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</si>
  <si>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</si>
  <si>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</si>
  <si>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</si>
  <si>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</si>
  <si>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</si>
  <si>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</si>
  <si>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</si>
  <si>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</si>
  <si>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</si>
  <si>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</si>
  <si>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</si>
  <si>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</si>
  <si>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</si>
  <si>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</si>
  <si>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</si>
  <si>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</si>
  <si>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</si>
  <si>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</si>
  <si>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</si>
  <si>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</si>
  <si>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</si>
  <si>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</si>
  <si>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</si>
  <si>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</si>
  <si>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</si>
  <si>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</si>
  <si>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</si>
  <si>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</si>
  <si>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</si>
  <si>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</si>
  <si>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</si>
  <si>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</si>
  <si>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</si>
  <si>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</si>
  <si>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</si>
  <si>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</si>
  <si>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</si>
  <si>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</si>
  <si>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</si>
  <si>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</si>
  <si>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</si>
  <si>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</si>
  <si>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</si>
  <si>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</si>
  <si>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</si>
  <si>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</si>
  <si>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</si>
  <si>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</si>
  <si>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</si>
  <si>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</si>
  <si>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</si>
  <si>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</si>
  <si>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</si>
  <si>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</si>
  <si>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</si>
  <si>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</si>
  <si>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</si>
  <si>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</si>
  <si>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</si>
  <si>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</si>
  <si>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</si>
  <si>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</si>
  <si>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</si>
  <si>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</si>
  <si>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</si>
  <si>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</si>
  <si>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</si>
  <si>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</si>
  <si>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</si>
  <si>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</si>
  <si>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</si>
  <si>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</si>
  <si>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</si>
  <si>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</si>
  <si>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</si>
  <si>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</si>
  <si>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</si>
  <si>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</si>
  <si>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</si>
  <si>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</si>
  <si>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</si>
  <si>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</si>
  <si>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</si>
  <si>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</si>
  <si>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</si>
  <si>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</si>
  <si>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</si>
  <si>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</si>
  <si>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</si>
  <si>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</si>
  <si>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</si>
  <si>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</si>
  <si>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</si>
  <si>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</si>
  <si>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</si>
  <si>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</si>
  <si>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</si>
  <si>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</si>
  <si>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</si>
  <si>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</si>
  <si>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</si>
  <si>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</si>
  <si>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</si>
  <si>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</si>
  <si>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</si>
  <si>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</si>
  <si>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</si>
  <si>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</si>
  <si>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</si>
  <si>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</si>
  <si>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</si>
  <si>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</si>
  <si>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</si>
  <si>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</si>
  <si>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</si>
  <si>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</si>
  <si>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</si>
  <si>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</si>
  <si>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</si>
  <si>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</si>
  <si>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</si>
  <si>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</si>
  <si>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</si>
  <si>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</si>
  <si>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</si>
  <si>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</si>
  <si>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</si>
  <si>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</si>
  <si>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</si>
  <si>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</si>
  <si>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</si>
  <si>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</si>
  <si>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</si>
  <si>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</si>
  <si>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</si>
  <si>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</si>
  <si>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</si>
  <si>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</si>
  <si>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</si>
  <si>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</si>
  <si>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</si>
  <si>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</si>
  <si>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</si>
  <si>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</si>
  <si>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</si>
  <si>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</si>
  <si>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</si>
  <si>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</si>
  <si>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</si>
  <si>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</si>
  <si>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</si>
  <si>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</si>
  <si>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</si>
  <si>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</si>
  <si>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</si>
  <si>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</si>
  <si>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</si>
  <si>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</si>
  <si>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</si>
  <si>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</si>
  <si>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</si>
  <si>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</si>
  <si>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</si>
  <si>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</si>
  <si>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</si>
  <si>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</si>
  <si>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</si>
  <si>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</si>
  <si>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</si>
  <si>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</si>
  <si>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</si>
  <si>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</si>
  <si>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</si>
  <si>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</si>
  <si>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</si>
  <si>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</si>
  <si>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</si>
  <si>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</si>
  <si>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</si>
  <si>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</si>
  <si>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</si>
  <si>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</si>
  <si>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</si>
  <si>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</si>
  <si>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</si>
  <si>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</si>
  <si>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</si>
  <si>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</si>
  <si>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</si>
  <si>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</si>
  <si>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</si>
  <si>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</si>
  <si>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</si>
  <si>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</si>
  <si>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</si>
  <si>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</si>
  <si>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</si>
  <si>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</si>
  <si>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</si>
  <si>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</si>
  <si>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</si>
  <si>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</si>
  <si>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</si>
  <si>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</si>
  <si>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</si>
  <si>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</si>
  <si>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</si>
  <si>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</si>
  <si>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</si>
  <si>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</si>
  <si>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</si>
  <si>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</si>
  <si>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</si>
  <si>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</si>
  <si>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</si>
  <si>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</si>
  <si>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</si>
  <si>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</si>
  <si>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</si>
  <si>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</si>
  <si>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</si>
  <si>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</si>
  <si>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</si>
  <si>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</si>
  <si>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</si>
  <si>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</si>
  <si>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</si>
  <si>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</si>
  <si>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</si>
  <si>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</si>
  <si>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</si>
  <si>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</si>
  <si>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</si>
  <si>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</si>
  <si>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</si>
  <si>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</si>
  <si>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</si>
  <si>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</si>
  <si>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</si>
  <si>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</si>
  <si>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</si>
  <si>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</si>
  <si>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</si>
  <si>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</si>
  <si>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</si>
  <si>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</si>
  <si>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</si>
  <si>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</si>
  <si>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</si>
  <si>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</si>
  <si>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</si>
  <si>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</si>
  <si>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</si>
  <si>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</si>
  <si>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</si>
  <si>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</si>
  <si>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</si>
  <si>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</si>
  <si>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</si>
  <si>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</si>
  <si>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</si>
  <si>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</si>
  <si>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</si>
  <si>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</si>
  <si>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</si>
  <si>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</si>
  <si>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</si>
  <si>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</si>
  <si>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</si>
  <si>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</si>
  <si>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</si>
  <si>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</si>
  <si>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</si>
  <si>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</si>
  <si>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</si>
  <si>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</si>
  <si>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</si>
  <si>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</si>
  <si>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</si>
  <si>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</si>
  <si>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</si>
  <si>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</si>
  <si>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</si>
  <si>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</si>
  <si>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</si>
  <si>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</si>
  <si>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</si>
  <si>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</si>
  <si>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</si>
  <si>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</si>
  <si>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</si>
  <si>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</si>
  <si>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</si>
  <si>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</si>
  <si>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</si>
  <si>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</si>
  <si>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</si>
  <si>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</si>
  <si>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</si>
  <si>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</si>
  <si>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</si>
  <si>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</si>
  <si>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</si>
  <si>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</si>
  <si>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</si>
  <si>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</si>
  <si>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</si>
  <si>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</si>
  <si>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</si>
  <si>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</si>
  <si>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</si>
  <si>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</si>
  <si>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</si>
  <si>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</si>
  <si>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</si>
  <si>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</si>
  <si>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</si>
  <si>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</si>
  <si>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</si>
  <si>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</si>
  <si>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</si>
  <si>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</si>
  <si>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</si>
  <si>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</si>
  <si>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</si>
  <si>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</si>
  <si>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</si>
  <si>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</si>
  <si>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</si>
  <si>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</si>
  <si>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</si>
  <si>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</si>
  <si>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</si>
  <si>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</si>
  <si>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</si>
  <si>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</si>
  <si>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</si>
  <si>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</si>
  <si>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</si>
  <si>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</si>
  <si>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</si>
  <si>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</si>
  <si>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</si>
  <si>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</si>
  <si>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</si>
  <si>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</si>
  <si>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</si>
  <si>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</si>
  <si>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</si>
  <si>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</si>
  <si>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</si>
  <si>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</si>
  <si>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</si>
  <si>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</si>
  <si>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</si>
  <si>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</si>
  <si>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</si>
  <si>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</si>
  <si>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</si>
  <si>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</si>
  <si>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</si>
  <si>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</si>
  <si>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</si>
  <si>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</si>
  <si>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</si>
  <si>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</si>
  <si>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</si>
  <si>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</si>
  <si>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</si>
  <si>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</si>
  <si>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</si>
  <si>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</si>
  <si>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</si>
  <si>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</si>
  <si>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</si>
  <si>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</si>
  <si>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</si>
  <si>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</si>
  <si>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</si>
  <si>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</si>
  <si>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</si>
  <si>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</si>
  <si>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</si>
  <si>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</si>
  <si>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</si>
  <si>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</si>
  <si>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</si>
  <si>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</si>
  <si>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</si>
  <si>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</si>
  <si>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</si>
  <si>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</si>
  <si>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</si>
  <si>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</si>
  <si>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</si>
  <si>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</si>
  <si>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</si>
  <si>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</si>
  <si>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</si>
  <si>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</si>
  <si>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</si>
  <si>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</si>
  <si>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</si>
  <si>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</si>
  <si>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</si>
  <si>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</si>
  <si>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</si>
  <si>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</si>
  <si>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</si>
  <si>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</si>
  <si>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</si>
  <si>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</si>
  <si>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</si>
  <si>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</si>
  <si>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</si>
  <si>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</si>
  <si>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</si>
  <si>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</si>
  <si>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</si>
  <si>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</si>
  <si>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</si>
  <si>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</si>
  <si>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</si>
  <si>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</si>
  <si>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</si>
  <si>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</si>
  <si>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</si>
  <si>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</si>
  <si>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</si>
  <si>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</si>
  <si>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</si>
  <si>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</si>
  <si>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</si>
  <si>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</si>
  <si>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</si>
  <si>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</si>
  <si>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</si>
  <si>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</si>
  <si>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</si>
  <si>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</si>
  <si>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</si>
  <si>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</si>
  <si>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</si>
  <si>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</si>
  <si>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</si>
  <si>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</si>
  <si>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</si>
  <si>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</si>
  <si>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</si>
  <si>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</si>
  <si>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</si>
  <si>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</si>
  <si>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</si>
  <si>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</si>
  <si>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</si>
  <si>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</si>
  <si>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</si>
  <si>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</si>
  <si>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</si>
  <si>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</si>
  <si>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</si>
  <si>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</si>
  <si>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</si>
  <si>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</si>
  <si>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</si>
  <si>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</si>
  <si>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</si>
  <si>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</si>
  <si>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</si>
  <si>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</si>
  <si>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</si>
  <si>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</si>
  <si>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</si>
  <si>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</si>
  <si>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</si>
  <si>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</si>
  <si>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</si>
  <si>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</si>
  <si>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</si>
  <si>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</si>
  <si>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</si>
  <si>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</si>
  <si>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</si>
  <si>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</si>
  <si>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</si>
  <si>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</si>
  <si>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</si>
  <si>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</si>
  <si>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</si>
  <si>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</si>
  <si>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</si>
  <si>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</si>
  <si>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</si>
  <si>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</si>
  <si>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</si>
  <si>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</si>
  <si>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</si>
  <si>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</si>
  <si>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</si>
  <si>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</si>
  <si>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</si>
  <si>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</si>
  <si>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</si>
  <si>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</si>
  <si>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</si>
  <si>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</si>
  <si>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</si>
  <si>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</si>
  <si>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</si>
  <si>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</si>
  <si>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</si>
  <si>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</si>
  <si>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</si>
  <si>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</si>
  <si>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</si>
  <si>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</si>
  <si>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</si>
  <si>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</si>
  <si>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</si>
  <si>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</si>
  <si>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</si>
  <si>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</si>
  <si>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</si>
  <si>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</si>
  <si>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</si>
  <si>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</si>
  <si>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</si>
  <si>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</si>
  <si>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</si>
  <si>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</si>
  <si>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</si>
  <si>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</si>
  <si>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</si>
  <si>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</si>
  <si>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</si>
  <si>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</si>
  <si>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</si>
  <si>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</si>
  <si>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</si>
  <si>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</si>
  <si>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</si>
  <si>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</si>
  <si>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</si>
  <si>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</si>
  <si>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</si>
  <si>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</si>
  <si>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</si>
  <si>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</si>
  <si>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</si>
  <si>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</si>
  <si>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</si>
  <si>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</si>
  <si>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</si>
  <si>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</si>
  <si>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</si>
  <si>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</si>
  <si>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</si>
  <si>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</si>
  <si>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</si>
  <si>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</si>
  <si>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</si>
  <si>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</si>
  <si>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</si>
  <si>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</si>
  <si>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</si>
  <si>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</si>
  <si>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</si>
  <si>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</si>
  <si>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</si>
  <si>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</si>
  <si>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</si>
  <si>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</si>
  <si>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</si>
  <si>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</si>
  <si>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</si>
  <si>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</si>
  <si>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</si>
  <si>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</si>
  <si>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</si>
  <si>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</si>
  <si>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</si>
  <si>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</si>
  <si>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</si>
  <si>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</si>
  <si>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</si>
  <si>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</si>
  <si>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</si>
  <si>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</si>
  <si>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</si>
  <si>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</si>
  <si>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</si>
  <si>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</si>
  <si>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</si>
  <si>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</si>
  <si>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</si>
  <si>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</si>
  <si>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</si>
  <si>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</si>
  <si>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</si>
  <si>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</si>
  <si>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</si>
  <si>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</si>
  <si>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</si>
  <si>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</si>
  <si>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</si>
  <si>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</si>
  <si>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</si>
  <si>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</si>
  <si>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</si>
  <si>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</si>
  <si>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</si>
  <si>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</si>
  <si>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</si>
  <si>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</si>
  <si>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</si>
  <si>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</si>
  <si>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</si>
  <si>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</si>
  <si>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</si>
  <si>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</si>
  <si>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</si>
  <si>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</si>
  <si>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</si>
  <si>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</si>
  <si>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</si>
  <si>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</si>
  <si>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</si>
  <si>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</si>
  <si>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</si>
  <si>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</si>
  <si>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</si>
  <si>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</si>
  <si>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</si>
  <si>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</si>
  <si>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</si>
  <si>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</si>
  <si>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</si>
  <si>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</si>
  <si>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</si>
  <si>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</si>
  <si>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</si>
  <si>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</si>
  <si>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</si>
  <si>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</si>
  <si>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</si>
  <si>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</si>
  <si>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</si>
  <si>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</si>
  <si>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</si>
  <si>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</si>
  <si>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</si>
  <si>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</si>
  <si>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</si>
  <si>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</si>
  <si>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</si>
  <si>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</si>
  <si>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</si>
  <si>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</si>
  <si>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</si>
  <si>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</si>
  <si>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</si>
  <si>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</si>
  <si>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</si>
  <si>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</si>
  <si>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</si>
  <si>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</si>
  <si>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</si>
  <si>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</si>
  <si>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</si>
  <si>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</si>
  <si>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</si>
  <si>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</si>
  <si>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</si>
  <si>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</si>
  <si>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</si>
  <si>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</si>
  <si>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</si>
  <si>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</si>
  <si>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</si>
  <si>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</si>
  <si>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</si>
  <si>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</si>
  <si>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</si>
  <si>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</si>
  <si>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</si>
  <si>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</si>
  <si>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</si>
  <si>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</si>
  <si>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</si>
  <si>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</si>
  <si>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</si>
  <si>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</si>
  <si>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</si>
  <si>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</si>
  <si>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</si>
  <si>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</si>
  <si>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</si>
  <si>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</si>
  <si>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</si>
  <si>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</si>
  <si>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</si>
  <si>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</si>
  <si>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</si>
  <si>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</si>
  <si>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</si>
  <si>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</si>
  <si>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</si>
  <si>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</si>
  <si>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</si>
  <si>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</si>
  <si>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</si>
  <si>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</si>
  <si>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</si>
  <si>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</si>
  <si>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</si>
  <si>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</si>
  <si>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</si>
  <si>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</si>
  <si>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</si>
  <si>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</si>
  <si>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</si>
  <si>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</si>
  <si>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</si>
  <si>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</si>
  <si>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</si>
  <si>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</si>
  <si>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</si>
  <si>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</si>
  <si>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</si>
  <si>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</si>
  <si>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</si>
  <si>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</si>
  <si>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</si>
  <si>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</si>
  <si>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</si>
  <si>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</si>
  <si>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</si>
  <si>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</si>
  <si>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</si>
  <si>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</si>
  <si>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</si>
  <si>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</si>
  <si>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</si>
  <si>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</si>
  <si>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</si>
  <si>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</si>
  <si>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</si>
  <si>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</si>
  <si>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</si>
  <si>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</si>
  <si>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</si>
  <si>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</si>
  <si>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</si>
  <si>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</si>
  <si>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</si>
  <si>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</si>
  <si>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</si>
  <si>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</si>
  <si>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</si>
  <si>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</si>
  <si>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</si>
  <si>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</si>
  <si>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</si>
  <si>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</si>
  <si>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</si>
  <si>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</si>
  <si>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</si>
  <si>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</si>
  <si>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</si>
  <si>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</si>
  <si>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</si>
  <si>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</si>
  <si>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</si>
  <si>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</si>
  <si>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</si>
  <si>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</si>
  <si>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</si>
  <si>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</si>
  <si>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</si>
  <si>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</si>
  <si>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</si>
  <si>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</si>
  <si>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</si>
  <si>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</si>
  <si>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</si>
  <si>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</si>
  <si>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</si>
  <si>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</si>
  <si>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</si>
  <si>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</si>
  <si>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</si>
  <si>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</si>
  <si>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</si>
  <si>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</si>
  <si>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</si>
  <si>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</si>
  <si>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</si>
  <si>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</si>
  <si>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</si>
  <si>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</si>
  <si>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</si>
  <si>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</si>
  <si>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</si>
  <si>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</si>
  <si>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</si>
  <si>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</si>
  <si>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</si>
  <si>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</si>
  <si>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</si>
  <si>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</si>
  <si>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</si>
  <si>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</si>
  <si>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</si>
  <si>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</si>
  <si>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</si>
  <si>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</si>
  <si>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</si>
  <si>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</si>
  <si>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</si>
  <si>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</si>
  <si>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</si>
  <si>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</si>
  <si>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</si>
  <si>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</si>
  <si>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</si>
  <si>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</si>
  <si>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</si>
  <si>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</si>
  <si>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</si>
  <si>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</si>
  <si>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</si>
  <si>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</si>
  <si>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</si>
  <si>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</si>
  <si>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</si>
  <si>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</si>
  <si>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</si>
  <si>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</si>
  <si>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</si>
  <si>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</si>
  <si>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</si>
  <si>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</si>
  <si>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</si>
  <si>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</si>
  <si>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</si>
  <si>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</si>
  <si>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</si>
  <si>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</si>
  <si>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</si>
  <si>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</si>
  <si>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</si>
  <si>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</si>
  <si>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</si>
  <si>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</si>
  <si>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</si>
  <si>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</si>
  <si>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</si>
  <si>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</si>
  <si>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</si>
  <si>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</si>
  <si>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</si>
  <si>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</si>
  <si>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</si>
  <si>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</si>
  <si>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</si>
  <si>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</si>
  <si>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</si>
  <si>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</si>
  <si>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</si>
  <si>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</si>
  <si>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</si>
  <si>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</si>
  <si>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</si>
  <si>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</si>
  <si>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</si>
  <si>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</si>
  <si>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</si>
  <si>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</si>
  <si>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</si>
  <si>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</si>
  <si>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</si>
  <si>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</si>
  <si>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</si>
  <si>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</si>
  <si>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</si>
  <si>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</si>
  <si>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</si>
  <si>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</si>
  <si>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</si>
  <si>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</si>
  <si>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</si>
  <si>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</si>
  <si>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</si>
  <si>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</si>
  <si>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</si>
  <si>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</si>
  <si>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</si>
  <si>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</si>
  <si>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</si>
  <si>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</si>
  <si>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</si>
  <si>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</si>
  <si>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</si>
  <si>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</si>
  <si>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</si>
  <si>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</si>
  <si>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</si>
  <si>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</si>
  <si>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</si>
  <si>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</si>
  <si>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</si>
  <si>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</si>
  <si>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</si>
  <si>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</si>
  <si>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</si>
  <si>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</si>
  <si>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</si>
  <si>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</si>
  <si>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</si>
  <si>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</si>
  <si>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</si>
  <si>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</si>
  <si>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</si>
  <si>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</si>
  <si>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</si>
  <si>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</si>
  <si>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</si>
  <si>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</si>
  <si>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</si>
  <si>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</si>
  <si>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</si>
  <si>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</si>
  <si>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</si>
  <si>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</si>
  <si>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</si>
  <si>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</si>
  <si>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</si>
  <si>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</si>
  <si>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</si>
  <si>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</si>
  <si>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</si>
  <si>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</si>
  <si>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</si>
  <si>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</si>
  <si>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</si>
  <si>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</si>
  <si>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</si>
  <si>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</si>
  <si>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</si>
  <si>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</si>
  <si>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</si>
  <si>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</si>
  <si>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</si>
  <si>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</si>
  <si>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</si>
  <si>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</si>
  <si>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</si>
  <si>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</si>
  <si>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</si>
  <si>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</si>
  <si>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</si>
  <si>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</si>
  <si>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</si>
  <si>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</si>
  <si>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</si>
  <si>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</si>
  <si>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</si>
  <si>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</si>
  <si>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</si>
  <si>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</si>
  <si>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</si>
  <si>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</si>
  <si>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</si>
  <si>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</si>
  <si>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</si>
  <si>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</si>
  <si>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</si>
  <si>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</si>
  <si>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</si>
  <si>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</si>
  <si>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</si>
  <si>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</si>
  <si>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</si>
  <si>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</si>
  <si>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</si>
  <si>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</si>
  <si>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</si>
  <si>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</si>
  <si>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</si>
  <si>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</si>
  <si>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</si>
  <si>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</si>
  <si>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</si>
  <si>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</si>
  <si>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</si>
  <si>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</si>
  <si>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</si>
  <si>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</si>
  <si>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</si>
  <si>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</si>
  <si>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</si>
  <si>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</si>
  <si>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</si>
  <si>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</si>
  <si>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</si>
  <si>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</si>
  <si>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</si>
  <si>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</si>
  <si>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</si>
  <si>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</si>
  <si>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</si>
  <si>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</si>
  <si>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</si>
  <si>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</si>
  <si>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</si>
  <si>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</si>
  <si>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</si>
  <si>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</si>
  <si>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</si>
  <si>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</si>
  <si>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</si>
  <si>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</si>
  <si>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</si>
  <si>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</si>
  <si>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</si>
  <si>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</si>
  <si>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</si>
  <si>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</si>
  <si>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</si>
  <si>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</si>
  <si>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</si>
  <si>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</si>
  <si>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</si>
  <si>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</si>
  <si>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</si>
  <si>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</si>
  <si>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</si>
  <si>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</si>
  <si>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</si>
  <si>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</si>
  <si>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</si>
  <si>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</si>
  <si>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</si>
  <si>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</si>
  <si>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</si>
  <si>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</si>
  <si>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</si>
  <si>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</si>
  <si>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</si>
  <si>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</si>
  <si>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</si>
  <si>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</si>
  <si>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</si>
  <si>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</si>
  <si>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</si>
  <si>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</si>
  <si>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</si>
  <si>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</si>
  <si>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</si>
  <si>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</si>
  <si>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</si>
  <si>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</si>
  <si>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</si>
  <si>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</si>
  <si>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</si>
  <si>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</si>
  <si>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</si>
  <si>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</si>
  <si>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</si>
  <si>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</si>
  <si>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</si>
  <si>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</si>
  <si>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</si>
  <si>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</si>
  <si>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</si>
  <si>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</si>
  <si>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</si>
  <si>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</si>
  <si>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</si>
  <si>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</si>
  <si>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</si>
  <si>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</si>
  <si>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</si>
  <si>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</si>
  <si>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</si>
  <si>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</si>
  <si>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</si>
  <si>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</si>
  <si>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</si>
  <si>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</si>
  <si>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</si>
  <si>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</si>
  <si>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</si>
  <si>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</si>
  <si>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</si>
  <si>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</si>
  <si>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</si>
  <si>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</si>
  <si>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</si>
  <si>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</si>
  <si>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</si>
  <si>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</si>
  <si>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</si>
  <si>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</si>
  <si>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</si>
  <si>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</si>
  <si>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</si>
  <si>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</si>
  <si>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</si>
  <si>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</si>
  <si>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</si>
  <si>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</si>
  <si>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</si>
  <si>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</si>
  <si>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</si>
  <si>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</si>
  <si>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</si>
  <si>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</si>
  <si>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</si>
  <si>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</si>
  <si>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</si>
  <si>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</si>
  <si>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</si>
  <si>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</si>
  <si>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</si>
  <si>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</si>
  <si>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</si>
  <si>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</si>
  <si>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</si>
  <si>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</si>
  <si>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</si>
  <si>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</si>
  <si>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</si>
  <si>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</si>
  <si>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</si>
  <si>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</si>
  <si>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</si>
  <si>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</si>
  <si>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</si>
  <si>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</si>
  <si>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</si>
  <si>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</si>
  <si>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</si>
  <si>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</si>
  <si>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</si>
  <si>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</si>
  <si>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</si>
  <si>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</si>
  <si>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</si>
  <si>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</si>
  <si>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</si>
  <si>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</si>
  <si>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</si>
  <si>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</si>
  <si>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</si>
  <si>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</si>
  <si>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</si>
  <si>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</si>
  <si>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</si>
  <si>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</si>
  <si>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</si>
  <si>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</si>
  <si>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</si>
  <si>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</si>
  <si>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</si>
  <si>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</si>
  <si>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</si>
  <si>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</si>
  <si>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</si>
  <si>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</si>
  <si>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</si>
  <si>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</si>
  <si>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</si>
  <si>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</si>
  <si>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</si>
  <si>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</si>
  <si>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</si>
  <si>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</si>
  <si>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</si>
  <si>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</si>
  <si>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</si>
  <si>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</si>
  <si>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</si>
  <si>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</si>
  <si>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</si>
  <si>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</si>
  <si>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</si>
  <si>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</si>
  <si>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</si>
  <si>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</si>
  <si>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</si>
  <si>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</si>
  <si>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</si>
  <si>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</si>
  <si>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</si>
  <si>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</si>
  <si>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</si>
  <si>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</si>
  <si>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</si>
  <si>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</si>
  <si>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</si>
  <si>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</si>
  <si>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</si>
  <si>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</si>
  <si>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</si>
  <si>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</si>
  <si>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</si>
  <si>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</si>
  <si>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</si>
  <si>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</si>
  <si>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</si>
  <si>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</si>
  <si>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</si>
  <si>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</si>
  <si>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</si>
  <si>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</si>
  <si>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</si>
  <si>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</si>
  <si>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</si>
  <si>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</si>
  <si>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</si>
  <si>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</si>
  <si>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</si>
  <si>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</si>
  <si>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</si>
  <si>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</si>
  <si>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</si>
  <si>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</si>
  <si>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</si>
  <si>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</si>
  <si>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</si>
  <si>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</si>
  <si>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</si>
  <si>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</si>
  <si>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</si>
  <si>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</si>
  <si>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</si>
  <si>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</si>
  <si>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</si>
  <si>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</si>
  <si>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</si>
  <si>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</si>
  <si>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</si>
  <si>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</si>
  <si>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</si>
  <si>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</si>
  <si>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</si>
  <si>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</si>
  <si>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</si>
  <si>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</si>
  <si>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</si>
  <si>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</si>
  <si>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</si>
  <si>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</si>
  <si>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</si>
  <si>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</si>
  <si>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</si>
  <si>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</si>
  <si>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</si>
  <si>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</si>
  <si>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</si>
  <si>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</si>
  <si>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</si>
  <si>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</si>
  <si>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</si>
  <si>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</si>
  <si>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</si>
  <si>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</si>
  <si>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</si>
  <si>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</si>
  <si>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</si>
  <si>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</si>
  <si>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</si>
  <si>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</si>
  <si>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</si>
  <si>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</si>
  <si>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</si>
  <si>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</si>
  <si>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</si>
  <si>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</si>
  <si>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</si>
  <si>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</si>
  <si>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</si>
  <si>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</si>
  <si>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</si>
  <si>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</si>
  <si>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</si>
  <si>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</si>
  <si>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</si>
  <si>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</si>
  <si>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</si>
  <si>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</si>
  <si>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</si>
  <si>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</si>
  <si>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</si>
  <si>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</si>
  <si>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</si>
  <si>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</si>
  <si>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</si>
  <si>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</si>
  <si>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</si>
  <si>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</si>
  <si>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</si>
  <si>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</si>
  <si>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</si>
  <si>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</si>
  <si>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</si>
  <si>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</si>
  <si>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</si>
  <si>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</si>
  <si>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</si>
  <si>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</si>
  <si>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</si>
  <si>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</si>
  <si>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</si>
  <si>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</si>
  <si>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</si>
  <si>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</si>
  <si>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</si>
  <si>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</si>
  <si>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</si>
  <si>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</si>
  <si>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</si>
  <si>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</si>
  <si>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</si>
  <si>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</si>
  <si>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</si>
  <si>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</si>
  <si>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</si>
  <si>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</si>
  <si>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</si>
  <si>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</si>
  <si>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</si>
  <si>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</si>
  <si>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</si>
  <si>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</si>
  <si>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</si>
  <si>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</si>
  <si>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</si>
  <si>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</si>
  <si>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</si>
  <si>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</si>
  <si>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</si>
  <si>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</si>
  <si>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</si>
  <si>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</si>
  <si>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</si>
  <si>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</si>
  <si>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</si>
  <si>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</si>
  <si>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</si>
  <si>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</si>
  <si>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</si>
  <si>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</si>
  <si>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</si>
  <si>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</si>
  <si>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</si>
  <si>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</si>
  <si>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</si>
  <si>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</si>
  <si>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</si>
  <si>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</si>
  <si>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</si>
  <si>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</si>
  <si>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</si>
  <si>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</si>
  <si>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</si>
  <si>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</si>
  <si>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</si>
  <si>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</si>
  <si>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</si>
  <si>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</si>
  <si>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</si>
  <si>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</si>
  <si>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</si>
  <si>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</si>
  <si>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</si>
  <si>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</si>
  <si>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</si>
  <si>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</si>
  <si>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</si>
  <si>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</si>
  <si>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</si>
  <si>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</si>
  <si>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</si>
  <si>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</si>
  <si>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</si>
  <si>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</si>
  <si>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</si>
  <si>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</si>
  <si>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</si>
  <si>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</si>
  <si>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</si>
  <si>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</si>
  <si>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</si>
  <si>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</si>
  <si>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</si>
  <si>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</si>
  <si>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</si>
  <si>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</si>
  <si>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</si>
  <si>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</si>
  <si>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</si>
  <si>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</si>
  <si>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</si>
  <si>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</si>
  <si>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</si>
  <si>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</si>
  <si>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</si>
  <si>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</si>
  <si>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</si>
  <si>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</si>
  <si>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</si>
  <si>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</si>
  <si>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</si>
  <si>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</si>
  <si>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</si>
  <si>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</si>
  <si>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</si>
  <si>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</si>
  <si>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</si>
  <si>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</si>
  <si>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</si>
  <si>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</si>
  <si>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</si>
  <si>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</si>
  <si>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</si>
  <si>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</si>
  <si>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</si>
  <si>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</si>
  <si>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</si>
  <si>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</si>
  <si>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</si>
  <si>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</si>
  <si>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</si>
  <si>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</si>
  <si>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</si>
  <si>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</si>
  <si>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</si>
  <si>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</si>
  <si>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</si>
  <si>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</si>
  <si>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</si>
  <si>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</si>
  <si>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</si>
  <si>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</si>
  <si>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</si>
  <si>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</si>
  <si>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</si>
  <si>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</si>
  <si>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</si>
  <si>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</si>
  <si>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</si>
  <si>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</si>
  <si>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</si>
  <si>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</si>
  <si>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</si>
  <si>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</si>
  <si>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</si>
  <si>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</si>
  <si>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</si>
  <si>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</si>
  <si>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</si>
  <si>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</si>
  <si>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</si>
  <si>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</si>
  <si>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</si>
  <si>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</si>
  <si>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</si>
  <si>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</si>
  <si>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</si>
  <si>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</si>
  <si>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</si>
  <si>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</si>
  <si>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</si>
  <si>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</si>
  <si>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</si>
  <si>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</si>
  <si>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</si>
  <si>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</si>
  <si>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</si>
  <si>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</si>
  <si>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</si>
  <si>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</si>
  <si>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</si>
  <si>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</si>
  <si>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</si>
  <si>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</si>
  <si>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</si>
  <si>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</si>
  <si>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</si>
  <si>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</si>
  <si>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</si>
  <si>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</si>
  <si>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</si>
  <si>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</si>
  <si>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</si>
  <si>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</si>
  <si>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</si>
  <si>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</si>
  <si>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</si>
  <si>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</si>
  <si>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</si>
  <si>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</si>
  <si>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</si>
  <si>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</si>
  <si>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</si>
  <si>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</si>
  <si>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</si>
  <si>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</si>
  <si>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</si>
  <si>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</si>
  <si>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</si>
  <si>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</si>
  <si>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</si>
  <si>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</si>
  <si>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</si>
  <si>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</si>
  <si>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</si>
  <si>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</si>
  <si>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</si>
  <si>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</si>
  <si>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</si>
  <si>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</si>
  <si>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</si>
  <si>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</si>
  <si>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</si>
  <si>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</si>
  <si>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</si>
  <si>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</si>
  <si>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</si>
  <si>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</si>
  <si>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</si>
  <si>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</si>
  <si>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</si>
  <si>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</si>
  <si>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</si>
  <si>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</si>
  <si>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</si>
  <si>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</si>
  <si>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</si>
  <si>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</si>
  <si>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</si>
  <si>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</si>
  <si>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</si>
  <si>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</si>
  <si>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</si>
  <si>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</si>
  <si>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</si>
  <si>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</si>
  <si>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</si>
  <si>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</si>
  <si>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</si>
  <si>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</si>
  <si>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</si>
  <si>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</si>
  <si>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</si>
  <si>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</si>
  <si>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</si>
  <si>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</si>
  <si>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</si>
  <si>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</si>
  <si>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</si>
  <si>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</si>
  <si>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</si>
  <si>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</si>
  <si>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</si>
  <si>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</si>
  <si>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</si>
  <si>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</si>
  <si>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</si>
  <si>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</si>
  <si>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</si>
  <si>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</si>
  <si>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</si>
  <si>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</si>
  <si>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</si>
  <si>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</si>
  <si>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</si>
  <si>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</si>
  <si>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</si>
  <si>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</si>
  <si>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</si>
  <si>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</si>
  <si>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</si>
  <si>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</si>
  <si>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</si>
  <si>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</si>
  <si>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</si>
  <si>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</si>
  <si>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</si>
  <si>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</si>
  <si>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</si>
  <si>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</si>
  <si>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</si>
  <si>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</si>
  <si>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</si>
  <si>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</si>
  <si>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</si>
  <si>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</si>
  <si>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</si>
  <si>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</si>
  <si>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</si>
  <si>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</si>
  <si>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</si>
  <si>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</si>
  <si>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</si>
  <si>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</si>
  <si>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</si>
  <si>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</si>
  <si>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</si>
  <si>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</si>
  <si>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</si>
  <si>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</si>
  <si>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</si>
  <si>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</si>
  <si>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</si>
  <si>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</si>
  <si>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</si>
  <si>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</si>
  <si>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</si>
  <si>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</si>
  <si>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</si>
  <si>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</si>
  <si>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</si>
  <si>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</si>
  <si>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</si>
  <si>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</si>
  <si>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</si>
  <si>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</si>
  <si>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</si>
  <si>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</si>
  <si>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</si>
  <si>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</si>
  <si>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</si>
  <si>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</si>
  <si>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</si>
  <si>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</si>
  <si>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</si>
  <si>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</si>
  <si>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</si>
  <si>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</si>
  <si>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</si>
  <si>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</si>
  <si>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</si>
  <si>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</si>
  <si>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</si>
  <si>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</si>
  <si>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</si>
  <si>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</si>
  <si>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</si>
  <si>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</si>
  <si>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</si>
  <si>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</si>
  <si>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</si>
  <si>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</si>
  <si>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</si>
  <si>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</si>
  <si>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</si>
  <si>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</si>
  <si>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</si>
  <si>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</si>
  <si>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</si>
  <si>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</si>
  <si>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</si>
  <si>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</si>
  <si>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</si>
  <si>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</si>
  <si>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</si>
  <si>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</si>
  <si>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</si>
  <si>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</si>
  <si>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</si>
  <si>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</si>
  <si>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</si>
  <si>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</si>
  <si>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</si>
  <si>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</si>
  <si>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</si>
  <si>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</si>
  <si>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</si>
  <si>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</si>
  <si>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</si>
  <si>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</si>
  <si>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</si>
  <si>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</si>
  <si>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</si>
  <si>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</si>
  <si>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</si>
  <si>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</si>
  <si>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</si>
  <si>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</si>
  <si>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</si>
  <si>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</si>
  <si>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</si>
  <si>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</si>
  <si>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</si>
  <si>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</si>
  <si>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</si>
  <si>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</si>
  <si>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</si>
  <si>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</si>
  <si>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</si>
  <si>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</si>
  <si>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</si>
  <si>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</si>
  <si>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</si>
  <si>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</si>
  <si>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</si>
  <si>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</si>
  <si>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</si>
  <si>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</si>
  <si>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</si>
  <si>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</si>
  <si>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</si>
  <si>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</si>
  <si>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</si>
  <si>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</si>
  <si>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</si>
  <si>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</si>
  <si>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</si>
  <si>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</si>
  <si>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</si>
  <si>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</si>
  <si>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</si>
  <si>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</si>
  <si>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</si>
  <si>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</si>
  <si>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</si>
  <si>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</si>
  <si>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</si>
  <si>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</si>
  <si>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</si>
  <si>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</si>
  <si>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</si>
  <si>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</si>
  <si>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</si>
  <si>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</si>
  <si>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</si>
  <si>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</si>
  <si>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</si>
  <si>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</si>
  <si>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</si>
  <si>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</si>
  <si>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</si>
  <si>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</si>
  <si>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</si>
  <si>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</si>
  <si>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</si>
  <si>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</si>
  <si>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</si>
  <si>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</si>
  <si>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</si>
  <si>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</si>
  <si>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</si>
  <si>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</si>
  <si>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</si>
  <si>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</si>
  <si>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</si>
  <si>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</si>
  <si>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</si>
  <si>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</si>
  <si>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</si>
  <si>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</si>
  <si>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</si>
  <si>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</si>
  <si>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</si>
  <si>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</si>
  <si>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</si>
  <si>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</si>
  <si>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</si>
  <si>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</si>
  <si>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</si>
  <si>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</si>
  <si>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</si>
  <si>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</si>
  <si>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</si>
  <si>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</si>
  <si>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</si>
  <si>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</si>
  <si>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</si>
  <si>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</si>
  <si>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</si>
  <si>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</si>
  <si>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</si>
  <si>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</si>
  <si>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</si>
  <si>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</si>
  <si>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</si>
  <si>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</si>
  <si>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</si>
  <si>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</si>
  <si>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</si>
  <si>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</si>
  <si>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</si>
  <si>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</si>
  <si>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</si>
  <si>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</si>
  <si>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</si>
  <si>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</si>
  <si>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</si>
  <si>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</si>
  <si>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</si>
  <si>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</si>
  <si>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</si>
  <si>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</si>
  <si>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</si>
  <si>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</si>
  <si>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</si>
  <si>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</si>
  <si>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</si>
  <si>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</si>
  <si>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</si>
  <si>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</si>
  <si>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</si>
  <si>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</si>
  <si>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</si>
  <si>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</si>
  <si>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</si>
  <si>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</si>
  <si>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</si>
  <si>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</si>
  <si>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</si>
  <si>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</si>
  <si>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</si>
  <si>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</si>
  <si>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</si>
  <si>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</si>
  <si>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</si>
  <si>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</si>
  <si>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</si>
  <si>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</si>
  <si>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</si>
  <si>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</si>
  <si>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</si>
  <si>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</si>
  <si>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</si>
  <si>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</si>
  <si>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</si>
  <si>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</si>
  <si>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</si>
  <si>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</si>
  <si>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</si>
  <si>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</si>
  <si>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</si>
  <si>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</si>
  <si>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</si>
  <si>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</si>
  <si>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</si>
  <si>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</si>
  <si>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</si>
  <si>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</si>
  <si>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</si>
  <si>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</si>
  <si>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</si>
  <si>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</si>
  <si>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</si>
  <si>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</si>
  <si>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</si>
  <si>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</si>
  <si>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</si>
  <si>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</si>
  <si>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</si>
  <si>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</si>
  <si>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</si>
  <si>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</si>
  <si>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</si>
  <si>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</si>
  <si>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</si>
  <si>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</si>
  <si>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</si>
  <si>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</si>
  <si>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</si>
  <si>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</si>
  <si>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</si>
  <si>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</si>
  <si>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</si>
  <si>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</si>
  <si>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</si>
  <si>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</si>
  <si>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</si>
  <si>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</si>
  <si>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</si>
  <si>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</si>
  <si>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</si>
  <si>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</si>
  <si>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</si>
  <si>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</si>
  <si>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</si>
  <si>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</si>
  <si>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</si>
  <si>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</si>
  <si>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</si>
  <si>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</si>
  <si>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</si>
  <si>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</si>
  <si>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</si>
  <si>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</si>
  <si>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</si>
  <si>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</si>
  <si>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</si>
  <si>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</si>
  <si>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</si>
  <si>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</si>
  <si>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</si>
  <si>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</si>
  <si>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</si>
  <si>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</si>
  <si>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</si>
  <si>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</si>
  <si>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</si>
  <si>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</si>
  <si>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</si>
  <si>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</si>
  <si>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</si>
  <si>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</si>
  <si>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</si>
  <si>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</si>
  <si>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</si>
  <si>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</si>
  <si>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</si>
  <si>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</si>
  <si>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</si>
  <si>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</si>
  <si>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</si>
  <si>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</si>
  <si>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</si>
  <si>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</si>
  <si>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</si>
  <si>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</si>
  <si>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</si>
  <si>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</si>
  <si>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</si>
  <si>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</si>
  <si>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</si>
  <si>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</si>
  <si>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</si>
  <si>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</si>
  <si>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</si>
  <si>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</si>
  <si>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</si>
  <si>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</si>
  <si>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</si>
  <si>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</si>
  <si>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</si>
  <si>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</si>
  <si>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</si>
  <si>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</si>
  <si>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</si>
  <si>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</si>
  <si>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</si>
  <si>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</si>
  <si>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</si>
  <si>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</si>
  <si>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</si>
  <si>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</si>
  <si>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</si>
  <si>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</si>
  <si>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</si>
  <si>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</si>
  <si>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</si>
  <si>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</si>
  <si>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</si>
  <si>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</si>
  <si>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</si>
  <si>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</si>
  <si>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</si>
  <si>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</si>
  <si>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</si>
  <si>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</si>
  <si>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</si>
  <si>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</si>
  <si>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</si>
  <si>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</si>
  <si>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</si>
  <si>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</si>
  <si>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</si>
  <si>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</si>
  <si>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</si>
  <si>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</si>
  <si>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</si>
  <si>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</si>
  <si>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</si>
  <si>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</si>
  <si>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</si>
  <si>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</si>
  <si>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</si>
  <si>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</si>
  <si>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</si>
  <si>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</si>
  <si>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</si>
  <si>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</si>
  <si>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</si>
  <si>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</si>
  <si>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</si>
  <si>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</si>
  <si>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</si>
  <si>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</si>
  <si>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</si>
  <si>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</si>
  <si>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</si>
  <si>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</si>
  <si>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</si>
  <si>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</si>
  <si>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</si>
  <si>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</si>
  <si>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</si>
  <si>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</si>
  <si>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</si>
  <si>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</si>
  <si>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</si>
  <si>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</si>
  <si>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</si>
  <si>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</si>
  <si>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</si>
  <si>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</si>
  <si>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</si>
  <si>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</si>
  <si>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</si>
  <si>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</si>
  <si>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</si>
  <si>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</si>
  <si>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</si>
  <si>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</si>
  <si>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</si>
  <si>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</si>
  <si>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</si>
  <si>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</si>
  <si>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</si>
  <si>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</si>
  <si>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</si>
  <si>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</si>
  <si>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</si>
  <si>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</si>
  <si>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</si>
  <si>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</si>
  <si>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</si>
  <si>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</si>
  <si>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</si>
  <si>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</si>
  <si>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</si>
  <si>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</si>
  <si>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</si>
  <si>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</si>
  <si>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</si>
  <si>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</si>
  <si>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</si>
  <si>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</si>
  <si>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</si>
  <si>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</si>
  <si>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</si>
  <si>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</si>
  <si>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</si>
  <si>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</si>
  <si>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</si>
  <si>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</si>
  <si>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</si>
  <si>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</si>
  <si>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</si>
  <si>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</si>
  <si>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</si>
  <si>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</si>
  <si>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</si>
  <si>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</si>
  <si>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</si>
  <si>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</si>
  <si>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</si>
  <si>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</si>
  <si>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</si>
  <si>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</si>
  <si>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</si>
  <si>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</si>
  <si>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</si>
  <si>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</si>
  <si>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</si>
  <si>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</si>
  <si>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</si>
  <si>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</si>
  <si>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</si>
  <si>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</si>
  <si>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</si>
  <si>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</si>
  <si>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</si>
  <si>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</si>
  <si>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</si>
  <si>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</si>
  <si>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</si>
  <si>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</si>
  <si>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</si>
  <si>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</si>
  <si>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</si>
  <si>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</si>
  <si>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</si>
  <si>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</si>
  <si>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</si>
  <si>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</si>
  <si>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</si>
  <si>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</si>
  <si>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</si>
  <si>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</si>
  <si>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</si>
  <si>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</si>
  <si>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</si>
  <si>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</si>
  <si>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</si>
  <si>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</si>
  <si>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</si>
  <si>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</si>
  <si>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</si>
  <si>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</si>
  <si>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</si>
  <si>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</si>
  <si>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</si>
  <si>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</si>
  <si>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</si>
  <si>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</si>
  <si>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</si>
  <si>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</si>
  <si>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</si>
  <si>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</si>
  <si>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</si>
  <si>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</si>
  <si>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</si>
  <si>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</si>
  <si>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</si>
  <si>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</si>
  <si>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</si>
  <si>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</si>
  <si>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</si>
  <si>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</si>
  <si>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</si>
  <si>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</si>
  <si>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</si>
  <si>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</si>
  <si>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</si>
  <si>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</si>
  <si>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</si>
  <si>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</si>
  <si>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</si>
  <si>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</si>
  <si>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</si>
  <si>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</si>
  <si>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</si>
  <si>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</si>
  <si>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</si>
  <si>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</si>
  <si>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</si>
  <si>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</si>
  <si>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</si>
  <si>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</si>
  <si>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</si>
  <si>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</si>
  <si>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</si>
  <si>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</si>
  <si>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</si>
  <si>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</si>
  <si>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</si>
  <si>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</si>
  <si>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</si>
  <si>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</si>
  <si>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</si>
  <si>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</si>
  <si>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</si>
  <si>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</si>
  <si>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</si>
  <si>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</si>
  <si>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</si>
  <si>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</si>
  <si>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</si>
  <si>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</si>
  <si>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</si>
  <si>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</si>
  <si>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</si>
  <si>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</si>
  <si>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</si>
  <si>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</si>
  <si>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</si>
  <si>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</si>
  <si>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</si>
  <si>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</si>
  <si>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</si>
  <si>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</si>
  <si>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</si>
  <si>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</si>
  <si>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</si>
  <si>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</si>
  <si>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</si>
  <si>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</si>
  <si>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</si>
  <si>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</si>
  <si>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</si>
  <si>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</si>
  <si>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</si>
  <si>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</si>
  <si>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</si>
  <si>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</si>
  <si>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</si>
  <si>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</si>
  <si>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</si>
  <si>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</si>
  <si>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</si>
  <si>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</si>
  <si>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</si>
  <si>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</si>
  <si>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</si>
  <si>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</si>
  <si>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</si>
  <si>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</si>
  <si>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</si>
  <si>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</si>
  <si>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</si>
  <si>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</si>
  <si>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</si>
  <si>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</si>
  <si>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</si>
  <si>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</si>
  <si>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</si>
  <si>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</si>
  <si>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</si>
  <si>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</si>
  <si>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</si>
  <si>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</si>
  <si>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</si>
  <si>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</si>
  <si>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</si>
  <si>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</si>
  <si>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</si>
  <si>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</si>
  <si>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</si>
  <si>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</si>
  <si>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</si>
  <si>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</si>
  <si>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</si>
  <si>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</si>
  <si>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</si>
  <si>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</si>
  <si>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</si>
  <si>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</si>
  <si>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</si>
  <si>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</si>
  <si>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</si>
  <si>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</si>
  <si>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</si>
  <si>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</si>
  <si>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</si>
  <si>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</si>
  <si>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</si>
  <si>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</si>
  <si>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</si>
  <si>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</si>
  <si>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</si>
  <si>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</si>
  <si>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</si>
  <si>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</si>
  <si>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</si>
  <si>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</si>
  <si>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</si>
  <si>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</si>
  <si>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</si>
  <si>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</si>
  <si>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</si>
  <si>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</si>
  <si>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</si>
  <si>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</si>
  <si>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</si>
  <si>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</si>
  <si>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</si>
  <si>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</si>
  <si>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</si>
  <si>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</si>
  <si>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</si>
  <si>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</si>
  <si>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</si>
  <si>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</si>
  <si>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</si>
  <si>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</si>
  <si>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</si>
  <si>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</si>
  <si>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</si>
  <si>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</si>
  <si>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</si>
  <si>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</si>
  <si>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</si>
  <si>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</si>
  <si>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</si>
  <si>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</si>
  <si>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</si>
  <si>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</si>
  <si>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</si>
  <si>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</si>
  <si>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</si>
  <si>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</si>
  <si>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</si>
  <si>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</si>
  <si>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</si>
  <si>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</si>
  <si>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</si>
  <si>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</si>
  <si>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</si>
  <si>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</si>
  <si>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</si>
  <si>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</si>
  <si>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</si>
  <si>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</si>
  <si>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</si>
  <si>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</si>
  <si>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</si>
  <si>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</si>
  <si>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</si>
  <si>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</si>
  <si>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</si>
  <si>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</si>
  <si>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</si>
  <si>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</si>
  <si>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</si>
  <si>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</si>
  <si>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</si>
  <si>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</si>
  <si>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</si>
  <si>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</si>
  <si>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</si>
  <si>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</si>
  <si>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</si>
  <si>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</si>
  <si>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</si>
  <si>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</si>
  <si>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</si>
  <si>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</si>
  <si>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</si>
  <si>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</si>
  <si>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</si>
  <si>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</si>
  <si>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</si>
  <si>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</si>
  <si>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</si>
  <si>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</si>
  <si>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</si>
  <si>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</si>
  <si>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</si>
  <si>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</si>
  <si>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</si>
  <si>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</si>
  <si>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</si>
  <si>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</si>
  <si>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</si>
  <si>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</si>
  <si>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</si>
  <si>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</si>
  <si>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</si>
  <si>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</si>
  <si>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</si>
  <si>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</si>
  <si>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</si>
  <si>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</si>
  <si>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</si>
  <si>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</si>
  <si>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</si>
  <si>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</si>
  <si>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</si>
  <si>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</si>
  <si>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</si>
  <si>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</si>
  <si>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</si>
  <si>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</si>
  <si>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</si>
  <si>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</si>
  <si>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</si>
  <si>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</si>
  <si>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</si>
  <si>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</si>
  <si>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</si>
  <si>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</si>
  <si>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</si>
  <si>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</si>
  <si>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</si>
  <si>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</si>
  <si>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</si>
  <si>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</si>
  <si>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</si>
  <si>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</si>
  <si>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</si>
  <si>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</si>
  <si>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</si>
  <si>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</si>
  <si>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</si>
  <si>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</si>
  <si>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</si>
  <si>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</si>
  <si>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</si>
  <si>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</si>
  <si>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</si>
  <si>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</si>
  <si>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</si>
  <si>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</si>
  <si>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</si>
  <si>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</si>
  <si>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</si>
  <si>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</si>
  <si>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</si>
  <si>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</si>
  <si>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</si>
  <si>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</si>
  <si>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</si>
  <si>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</si>
  <si>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</si>
  <si>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</si>
  <si>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</si>
  <si>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</si>
  <si>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</si>
  <si>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</si>
  <si>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</si>
  <si>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</si>
  <si>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</si>
  <si>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</si>
  <si>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</si>
  <si>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</si>
  <si>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</si>
  <si>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</si>
  <si>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</si>
  <si>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</si>
  <si>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</si>
  <si>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</si>
  <si>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</si>
  <si>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</si>
  <si>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</si>
  <si>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</si>
  <si>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</si>
  <si>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</si>
  <si>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</si>
  <si>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</si>
  <si>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</si>
  <si>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</si>
  <si>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</si>
  <si>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</si>
  <si>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</si>
  <si>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</si>
  <si>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</si>
  <si>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</si>
  <si>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</si>
  <si>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</si>
  <si>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</si>
  <si>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</si>
  <si>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</si>
  <si>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</si>
  <si>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</si>
  <si>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</si>
  <si>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</si>
  <si>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</si>
  <si>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</si>
  <si>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</si>
  <si>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</si>
  <si>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</si>
  <si>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</si>
  <si>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</si>
  <si>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</si>
  <si>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</si>
  <si>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</si>
  <si>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</si>
  <si>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</si>
  <si>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</si>
  <si>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</si>
  <si>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</si>
  <si>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</si>
  <si>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</si>
  <si>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</si>
  <si>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</si>
  <si>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</si>
  <si>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</si>
  <si>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</si>
  <si>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</si>
  <si>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</si>
  <si>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</si>
  <si>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</si>
  <si>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</si>
  <si>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</si>
  <si>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</si>
  <si>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</si>
  <si>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</si>
  <si>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</si>
  <si>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</si>
  <si>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</si>
  <si>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</si>
  <si>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</si>
  <si>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</si>
  <si>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</si>
  <si>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</si>
  <si>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</si>
  <si>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</si>
  <si>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</si>
  <si>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</si>
  <si>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</si>
  <si>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</si>
  <si>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</si>
  <si>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</si>
  <si>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</si>
  <si>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</si>
  <si>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</si>
  <si>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</si>
  <si>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</si>
  <si>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</si>
  <si>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</si>
  <si>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</si>
  <si>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</si>
  <si>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</si>
  <si>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</si>
  <si>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</si>
  <si>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</si>
  <si>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</si>
  <si>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</si>
  <si>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</si>
  <si>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</si>
  <si>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</si>
  <si>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</si>
  <si>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</si>
  <si>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</si>
  <si>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</si>
  <si>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</si>
  <si>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</si>
  <si>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</si>
  <si>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</si>
  <si>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</si>
  <si>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</si>
  <si>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</si>
  <si>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</si>
  <si>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</si>
  <si>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</si>
  <si>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</si>
  <si>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</si>
  <si>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</si>
  <si>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</si>
  <si>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</si>
  <si>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</si>
  <si>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</si>
  <si>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</si>
  <si>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</si>
  <si>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</si>
  <si>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</si>
  <si>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</si>
  <si>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</si>
  <si>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</si>
  <si>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</si>
  <si>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</si>
  <si>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</si>
  <si>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</si>
  <si>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</si>
  <si>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</si>
  <si>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</si>
  <si>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</si>
  <si>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</si>
  <si>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</si>
  <si>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</si>
  <si>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</si>
  <si>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</si>
  <si>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</si>
  <si>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</si>
  <si>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</si>
  <si>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</si>
  <si>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</si>
  <si>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</si>
  <si>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</si>
  <si>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</si>
  <si>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</si>
  <si>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</si>
  <si>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</si>
  <si>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</si>
  <si>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</si>
  <si>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</si>
  <si>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</si>
  <si>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</si>
  <si>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</si>
  <si>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</si>
  <si>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</si>
  <si>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</si>
  <si>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</si>
  <si>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</si>
  <si>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</si>
  <si>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</si>
  <si>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</si>
  <si>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</si>
  <si>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</si>
  <si>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</si>
  <si>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</si>
  <si>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</si>
  <si>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</si>
  <si>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</si>
  <si>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</si>
  <si>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</si>
  <si>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</si>
  <si>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</si>
  <si>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</si>
  <si>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</si>
  <si>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</si>
  <si>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</si>
  <si>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</si>
  <si>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</si>
  <si>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</si>
  <si>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</si>
  <si>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</si>
  <si>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</si>
  <si>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</si>
  <si>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</si>
  <si>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</si>
  <si>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</si>
  <si>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</si>
  <si>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</si>
  <si>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</si>
  <si>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</si>
  <si>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</si>
  <si>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</si>
  <si>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</si>
  <si>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</si>
  <si>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</si>
  <si>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</si>
  <si>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</si>
  <si>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</si>
  <si>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</si>
  <si>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</si>
  <si>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</si>
  <si>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</si>
  <si>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</si>
  <si>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</si>
  <si>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</si>
  <si>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</si>
  <si>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</si>
  <si>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</si>
  <si>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</si>
  <si>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</si>
  <si>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</si>
  <si>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</si>
  <si>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</si>
  <si>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</si>
  <si>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</si>
  <si>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</si>
  <si>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</si>
  <si>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</si>
  <si>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</si>
  <si>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</si>
  <si>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</si>
  <si>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</si>
  <si>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</si>
  <si>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</si>
  <si>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</si>
  <si>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</si>
  <si>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</si>
  <si>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</si>
  <si>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</si>
  <si>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</si>
  <si>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</si>
  <si>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</si>
  <si>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</si>
  <si>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</si>
  <si>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</si>
  <si>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</si>
  <si>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</si>
  <si>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</si>
  <si>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</si>
  <si>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</si>
  <si>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</si>
  <si>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</si>
  <si>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</si>
  <si>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</si>
  <si>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</si>
  <si>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</si>
  <si>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</si>
  <si>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</si>
  <si>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</si>
  <si>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</si>
  <si>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</si>
  <si>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</si>
  <si>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</si>
  <si>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</si>
  <si>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</si>
  <si>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</si>
  <si>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</si>
  <si>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</si>
  <si>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</si>
  <si>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</si>
  <si>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</si>
  <si>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</si>
  <si>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</si>
  <si>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</si>
  <si>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</si>
  <si>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</si>
  <si>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</si>
  <si>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</si>
  <si>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</si>
  <si>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</si>
  <si>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</si>
  <si>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</si>
  <si>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</si>
  <si>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</si>
  <si>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</si>
  <si>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</si>
  <si>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</si>
  <si>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</si>
  <si>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</si>
  <si>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</si>
  <si>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</si>
  <si>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</si>
  <si>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</si>
  <si>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</si>
  <si>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</si>
  <si>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</si>
  <si>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</si>
  <si>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</si>
  <si>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</si>
  <si>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</si>
  <si>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</si>
  <si>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</si>
  <si>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</si>
  <si>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</si>
  <si>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</si>
  <si>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</si>
  <si>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</si>
  <si>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</si>
  <si>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</si>
  <si>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</si>
  <si>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</si>
  <si>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</si>
  <si>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</si>
  <si>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</si>
  <si>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</si>
  <si>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</si>
  <si>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</si>
  <si>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</si>
  <si>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</si>
  <si>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</si>
  <si>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</si>
  <si>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</si>
  <si>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</si>
  <si>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</si>
  <si>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</si>
  <si>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</si>
  <si>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</si>
  <si>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</si>
  <si>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</si>
  <si>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</si>
  <si>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</si>
  <si>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</si>
  <si>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</si>
  <si>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</si>
  <si>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</si>
  <si>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</si>
  <si>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</si>
  <si>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</si>
  <si>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</si>
  <si>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</si>
  <si>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</si>
  <si>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</si>
  <si>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</si>
  <si>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</si>
  <si>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</si>
  <si>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</si>
  <si>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</si>
  <si>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</si>
  <si>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</si>
  <si>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</si>
  <si>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</si>
  <si>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</si>
  <si>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</si>
  <si>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</si>
  <si>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</si>
  <si>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</si>
  <si>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</si>
  <si>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</si>
  <si>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</si>
  <si>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</si>
  <si>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</si>
  <si>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</si>
  <si>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</si>
  <si>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</si>
  <si>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</si>
  <si>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</si>
  <si>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</si>
  <si>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</si>
  <si>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</si>
  <si>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</si>
  <si>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</si>
  <si>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</si>
  <si>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</si>
  <si>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</si>
  <si>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</si>
  <si>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</si>
  <si>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</si>
  <si>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</si>
  <si>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</si>
  <si>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</si>
  <si>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</si>
  <si>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</si>
  <si>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</si>
  <si>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</si>
  <si>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</si>
  <si>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</si>
  <si>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</si>
  <si>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</si>
  <si>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</si>
  <si>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</si>
  <si>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</si>
  <si>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</si>
  <si>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</si>
  <si>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</si>
  <si>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</si>
  <si>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</si>
  <si>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</si>
  <si>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</si>
  <si>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</si>
  <si>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</si>
  <si>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</si>
  <si>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</si>
  <si>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</si>
  <si>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</si>
  <si>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</si>
  <si>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</si>
  <si>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</si>
  <si>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</si>
  <si>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</si>
  <si>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</si>
  <si>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</si>
  <si>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</si>
  <si>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</si>
  <si>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</si>
  <si>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</si>
  <si>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</si>
  <si>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</si>
  <si>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</si>
  <si>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</si>
  <si>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</si>
  <si>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</si>
  <si>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</si>
  <si>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</si>
  <si>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</si>
  <si>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</si>
  <si>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</si>
  <si>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</si>
  <si>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</si>
  <si>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</si>
  <si>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</si>
  <si>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</si>
  <si>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</si>
  <si>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</si>
  <si>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</si>
  <si>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</si>
  <si>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</si>
  <si>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</si>
  <si>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</si>
  <si>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</si>
  <si>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</si>
  <si>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</si>
  <si>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</si>
  <si>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</si>
  <si>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</si>
  <si>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</si>
  <si>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</si>
  <si>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</si>
  <si>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</si>
  <si>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</si>
  <si>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</si>
  <si>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</si>
  <si>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</si>
  <si>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</si>
  <si>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</si>
  <si>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</si>
  <si>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</si>
  <si>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</si>
  <si>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</si>
  <si>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</si>
  <si>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</si>
  <si>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</si>
  <si>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</si>
  <si>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</si>
  <si>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</si>
  <si>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</si>
  <si>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</si>
  <si>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</si>
  <si>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</si>
  <si>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</si>
  <si>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</si>
  <si>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</si>
  <si>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</si>
  <si>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</si>
  <si>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</si>
  <si>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</si>
  <si>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</si>
  <si>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</si>
  <si>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</si>
  <si>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</si>
  <si>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</si>
  <si>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</si>
  <si>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</si>
  <si>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</si>
  <si>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</si>
  <si>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</si>
  <si>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</si>
  <si>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</si>
  <si>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</si>
  <si>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</si>
  <si>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</si>
  <si>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</si>
  <si>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</si>
  <si>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</si>
  <si>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</si>
  <si>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</si>
  <si>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</si>
  <si>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</si>
  <si>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</si>
  <si>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</si>
  <si>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</si>
  <si>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</si>
  <si>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</si>
  <si>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</si>
  <si>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</si>
  <si>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</si>
  <si>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</si>
  <si>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</si>
  <si>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</si>
  <si>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</si>
  <si>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</si>
  <si>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</si>
  <si>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</si>
  <si>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</si>
  <si>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</si>
  <si>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</si>
  <si>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</si>
  <si>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</si>
  <si>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</si>
  <si>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</si>
  <si>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</si>
  <si>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</si>
  <si>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</si>
  <si>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</si>
  <si>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</si>
  <si>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</si>
  <si>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</si>
  <si>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</si>
  <si>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</si>
  <si>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</si>
  <si>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</si>
  <si>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</si>
  <si>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</si>
  <si>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</si>
  <si>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</si>
  <si>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</si>
  <si>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</si>
  <si>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</si>
  <si>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</si>
  <si>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</si>
  <si>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</si>
  <si>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</si>
  <si>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</si>
  <si>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</si>
  <si>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</si>
  <si>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</si>
  <si>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</si>
  <si>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</si>
  <si>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</si>
  <si>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</si>
  <si>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</si>
  <si>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</si>
  <si>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</si>
  <si>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</si>
  <si>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</si>
  <si>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</si>
  <si>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</si>
  <si>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</si>
  <si>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</si>
  <si>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</si>
  <si>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</si>
  <si>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</si>
  <si>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</si>
  <si>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</si>
  <si>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</si>
  <si>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</si>
  <si>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</si>
  <si>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</si>
  <si>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</si>
  <si>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</si>
  <si>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</si>
  <si>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</si>
  <si>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</si>
  <si>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</si>
  <si>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</si>
  <si>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</si>
  <si>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</si>
  <si>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</si>
  <si>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</si>
  <si>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</si>
  <si>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</si>
  <si>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</si>
  <si>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</si>
  <si>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</si>
  <si>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</si>
  <si>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</si>
  <si>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</si>
  <si>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</si>
  <si>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</si>
  <si>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</si>
  <si>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</si>
  <si>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</si>
  <si>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</si>
  <si>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</si>
  <si>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</si>
  <si>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</si>
  <si>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</si>
  <si>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</si>
  <si>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</si>
  <si>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</si>
  <si>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</si>
  <si>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</si>
  <si>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</si>
  <si>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</si>
  <si>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</si>
  <si>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</si>
  <si>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</si>
  <si>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</si>
  <si>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</si>
  <si>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</si>
  <si>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</si>
  <si>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</si>
  <si>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</si>
  <si>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</si>
  <si>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</si>
  <si>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</si>
  <si>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</si>
  <si>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</si>
  <si>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</si>
  <si>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</si>
  <si>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</si>
  <si>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</si>
  <si>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</si>
  <si>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</si>
  <si>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</si>
  <si>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</si>
  <si>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</si>
  <si>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</si>
  <si>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</si>
  <si>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</si>
  <si>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</si>
  <si>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</si>
  <si>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</si>
  <si>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</si>
  <si>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</si>
  <si>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</si>
  <si>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</si>
  <si>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</si>
  <si>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</si>
  <si>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</si>
  <si>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</si>
  <si>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</si>
  <si>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</si>
  <si>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</si>
  <si>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</si>
  <si>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</si>
  <si>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</si>
  <si>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</si>
  <si>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</si>
  <si>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</si>
  <si>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</si>
  <si>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</si>
  <si>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</si>
  <si>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</si>
  <si>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</si>
  <si>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</si>
  <si>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</si>
  <si>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</si>
  <si>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</si>
  <si>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</si>
  <si>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</si>
  <si>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</si>
  <si>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</si>
  <si>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</si>
  <si>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</si>
  <si>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</si>
  <si>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</si>
  <si>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</si>
  <si>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</si>
  <si>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</si>
  <si>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</si>
  <si>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</si>
  <si>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</si>
  <si>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</si>
  <si>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</si>
  <si>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</si>
  <si>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</si>
  <si>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</si>
  <si>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</si>
  <si>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</si>
  <si>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</si>
  <si>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</si>
  <si>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</si>
  <si>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</si>
  <si>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</si>
  <si>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</si>
  <si>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</si>
  <si>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</si>
  <si>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</si>
  <si>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</si>
  <si>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</si>
  <si>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</si>
  <si>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</si>
  <si>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</si>
  <si>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</si>
  <si>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</si>
  <si>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</si>
  <si>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</si>
  <si>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</si>
  <si>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</si>
  <si>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</si>
  <si>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</si>
  <si>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</si>
  <si>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</si>
  <si>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</si>
  <si>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</si>
  <si>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</si>
  <si>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</si>
  <si>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</si>
  <si>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</si>
  <si>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</si>
  <si>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</si>
  <si>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</si>
  <si>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</si>
  <si>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</si>
  <si>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</si>
  <si>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</si>
  <si>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</si>
  <si>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</si>
  <si>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</si>
  <si>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</si>
  <si>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</si>
  <si>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</si>
  <si>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</si>
  <si>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</si>
  <si>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</si>
  <si>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</si>
  <si>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</si>
  <si>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</si>
  <si>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</si>
  <si>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</si>
  <si>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</si>
  <si>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</si>
  <si>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</si>
  <si>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</si>
  <si>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</si>
  <si>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</si>
  <si>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</si>
  <si>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</si>
  <si>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</si>
  <si>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</si>
  <si>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</si>
  <si>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</si>
  <si>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</si>
  <si>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</si>
  <si>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</si>
  <si>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</si>
  <si>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</si>
  <si>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</si>
  <si>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</si>
  <si>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</si>
  <si>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</si>
  <si>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</si>
  <si>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</si>
  <si>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</si>
  <si>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</si>
  <si>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</si>
  <si>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</si>
  <si>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</si>
  <si>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</si>
  <si>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</si>
  <si>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</si>
  <si>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</si>
  <si>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</si>
  <si>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</si>
  <si>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</si>
  <si>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</si>
  <si>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</si>
  <si>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</si>
  <si>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</si>
  <si>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</si>
  <si>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</si>
  <si>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</si>
  <si>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</si>
  <si>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</si>
  <si>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</si>
  <si>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</si>
  <si>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</si>
  <si>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</si>
  <si>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</si>
  <si>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</si>
  <si>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</si>
  <si>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</si>
  <si>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</si>
  <si>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</si>
  <si>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</si>
  <si>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</si>
  <si>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</si>
  <si>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</si>
  <si>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</si>
  <si>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</si>
  <si>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</si>
  <si>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</si>
  <si>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</si>
  <si>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</si>
  <si>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</si>
  <si>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</si>
  <si>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</si>
  <si>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</si>
  <si>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</si>
  <si>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</si>
  <si>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</si>
  <si>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</si>
  <si>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</si>
  <si>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</si>
  <si>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</si>
  <si>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</si>
  <si>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</si>
  <si>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</si>
  <si>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</si>
  <si>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</si>
  <si>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</si>
  <si>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</si>
  <si>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</si>
  <si>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</si>
  <si>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</si>
  <si>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</si>
  <si>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</si>
  <si>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</si>
  <si>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</si>
  <si>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</si>
  <si>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</si>
  <si>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</si>
  <si>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</si>
  <si>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</si>
  <si>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</si>
  <si>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</si>
  <si>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</si>
  <si>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</si>
  <si>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</si>
  <si>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</si>
  <si>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</si>
  <si>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</si>
  <si>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</si>
  <si>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</si>
  <si>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</si>
  <si>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</si>
  <si>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</si>
  <si>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</si>
  <si>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</si>
  <si>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</si>
  <si>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</si>
  <si>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</si>
  <si>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</si>
  <si>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</si>
  <si>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</si>
  <si>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</si>
  <si>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</si>
  <si>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</si>
  <si>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</si>
  <si>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</si>
  <si>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</si>
  <si>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</si>
  <si>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</si>
  <si>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</si>
  <si>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</si>
  <si>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</si>
  <si>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</si>
  <si>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</si>
  <si>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</si>
  <si>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</si>
  <si>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</si>
  <si>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</si>
  <si>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</si>
  <si>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</si>
  <si>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</si>
  <si>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</si>
  <si>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</si>
  <si>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</si>
  <si>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</si>
  <si>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</si>
  <si>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</si>
  <si>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</si>
  <si>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</si>
  <si>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</si>
  <si>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</si>
  <si>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</si>
  <si>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</si>
  <si>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</si>
  <si>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</si>
  <si>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</si>
  <si>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</si>
  <si>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</si>
  <si>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</si>
  <si>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</si>
  <si>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</si>
  <si>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</si>
  <si>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</si>
  <si>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</si>
  <si>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</si>
  <si>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</si>
  <si>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</si>
  <si>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</si>
  <si>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</si>
  <si>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</si>
  <si>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</si>
  <si>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</si>
  <si>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</si>
  <si>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</si>
  <si>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</si>
  <si>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</si>
  <si>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</si>
  <si>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</si>
  <si>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</si>
  <si>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</si>
  <si>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</si>
  <si>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</si>
  <si>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</si>
  <si>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</si>
  <si>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</si>
  <si>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</si>
  <si>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</si>
  <si>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</si>
  <si>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</si>
  <si>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</si>
  <si>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</si>
  <si>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</si>
  <si>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</si>
  <si>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</si>
  <si>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</si>
  <si>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</si>
  <si>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</si>
  <si>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</si>
  <si>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</si>
  <si>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</si>
  <si>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</si>
  <si>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</si>
  <si>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</si>
  <si>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</si>
  <si>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</si>
  <si>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</si>
  <si>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</si>
  <si>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</si>
  <si>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</si>
  <si>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</si>
  <si>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</si>
  <si>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</si>
  <si>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</si>
  <si>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</si>
  <si>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</si>
  <si>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</si>
  <si>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</si>
  <si>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</si>
  <si>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</si>
  <si>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</si>
  <si>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</si>
  <si>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</si>
  <si>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</si>
  <si>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</si>
  <si>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</si>
  <si>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</si>
  <si>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</si>
  <si>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</si>
  <si>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</si>
  <si>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</si>
  <si>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</si>
  <si>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</si>
  <si>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</si>
  <si>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</si>
  <si>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</si>
  <si>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</si>
  <si>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</si>
  <si>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</si>
  <si>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</si>
  <si>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</si>
  <si>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</si>
  <si>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</si>
  <si>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</si>
  <si>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</si>
  <si>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</si>
  <si>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</si>
  <si>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</si>
  <si>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</si>
  <si>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</si>
  <si>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</si>
  <si>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</si>
  <si>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</si>
  <si>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</si>
  <si>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</si>
  <si>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</si>
  <si>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</si>
  <si>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</si>
  <si>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</si>
  <si>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</si>
  <si>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</si>
  <si>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</si>
  <si>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</si>
  <si>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</si>
  <si>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</si>
  <si>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</si>
  <si>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</si>
  <si>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</si>
  <si>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</si>
  <si>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</si>
  <si>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</si>
  <si>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</si>
  <si>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</si>
  <si>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</si>
  <si>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</si>
  <si>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</si>
  <si>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</si>
  <si>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</si>
  <si>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</si>
  <si>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</si>
  <si>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</si>
  <si>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</si>
  <si>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</si>
  <si>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</si>
  <si>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</si>
  <si>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</si>
  <si>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</si>
  <si>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</si>
  <si>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</si>
  <si>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</si>
  <si>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</si>
  <si>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</si>
  <si>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</si>
  <si>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</si>
  <si>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</si>
  <si>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</si>
  <si>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</si>
  <si>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</si>
  <si>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</si>
  <si>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</si>
  <si>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</si>
  <si>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</si>
  <si>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</si>
  <si>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</si>
  <si>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</si>
  <si>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</si>
  <si>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</si>
  <si>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</si>
  <si>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</si>
  <si>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</si>
  <si>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</si>
  <si>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</si>
  <si>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</si>
  <si>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</si>
  <si>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</si>
  <si>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</si>
  <si>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</si>
  <si>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</si>
  <si>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</si>
  <si>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</si>
  <si>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</si>
  <si>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</si>
  <si>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</si>
  <si>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</si>
  <si>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</si>
  <si>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</si>
  <si>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</si>
  <si>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</si>
  <si>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</si>
  <si>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</si>
  <si>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</si>
  <si>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</si>
  <si>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</si>
  <si>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</si>
  <si>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</si>
  <si>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</si>
  <si>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</si>
  <si>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</si>
  <si>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</si>
  <si>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</si>
  <si>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</si>
  <si>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</si>
  <si>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</si>
  <si>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</si>
  <si>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</si>
  <si>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</si>
  <si>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</si>
  <si>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</si>
  <si>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</si>
  <si>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</si>
  <si>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</si>
  <si>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</si>
  <si>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</si>
  <si>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</si>
  <si>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</si>
  <si>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</si>
  <si>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</si>
  <si>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</si>
  <si>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</si>
  <si>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</si>
  <si>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</si>
  <si>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</si>
  <si>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</si>
  <si>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</si>
  <si>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</si>
  <si>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</si>
  <si>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</si>
  <si>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</si>
  <si>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</si>
  <si>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</si>
  <si>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</si>
  <si>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</si>
  <si>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</si>
  <si>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</si>
  <si>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</si>
  <si>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</si>
  <si>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</si>
  <si>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</si>
  <si>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</si>
  <si>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</si>
  <si>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</si>
  <si>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</si>
  <si>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</si>
  <si>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</si>
  <si>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</si>
  <si>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</si>
  <si>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</si>
  <si>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</si>
  <si>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</si>
  <si>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</si>
  <si>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</si>
  <si>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</si>
  <si>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</si>
  <si>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</si>
  <si>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</si>
  <si>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</si>
  <si>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</si>
  <si>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</si>
  <si>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</si>
  <si>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</si>
  <si>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</si>
  <si>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</si>
  <si>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</si>
  <si>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</si>
  <si>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</si>
  <si>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</si>
  <si>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</si>
  <si>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</si>
  <si>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</si>
  <si>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</si>
  <si>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</si>
  <si>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</si>
  <si>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</si>
  <si>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</si>
  <si>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</si>
  <si>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</si>
  <si>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</si>
  <si>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</si>
  <si>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</si>
  <si>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</si>
  <si>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</si>
  <si>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</si>
  <si>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</si>
  <si>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</si>
  <si>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</si>
  <si>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</si>
  <si>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</si>
  <si>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</si>
  <si>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</si>
  <si>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</si>
  <si>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</si>
  <si>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</si>
  <si>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</si>
  <si>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</si>
  <si>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</si>
  <si>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</si>
  <si>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</si>
  <si>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</si>
  <si>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</si>
  <si>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</si>
  <si>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</si>
  <si>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</si>
  <si>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</si>
  <si>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</si>
  <si>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</si>
  <si>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</si>
  <si>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</si>
  <si>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</si>
  <si>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</si>
  <si>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</si>
  <si>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</si>
  <si>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</si>
  <si>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</si>
  <si>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</si>
  <si>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</si>
  <si>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</si>
  <si>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</si>
  <si>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</si>
  <si>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</si>
  <si>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</si>
  <si>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</si>
  <si>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</si>
  <si>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</si>
  <si>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</si>
  <si>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</si>
  <si>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</si>
  <si>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</si>
  <si>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</si>
  <si>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</si>
  <si>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</si>
  <si>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</si>
  <si>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</si>
  <si>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</si>
  <si>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</si>
  <si>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</si>
  <si>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</si>
  <si>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</si>
  <si>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</si>
  <si>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</si>
  <si>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</si>
  <si>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</si>
  <si>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</si>
  <si>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</si>
  <si>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</si>
  <si>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</si>
  <si>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</si>
  <si>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</si>
  <si>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</si>
  <si>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</si>
  <si>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</si>
  <si>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</si>
  <si>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</si>
  <si>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</si>
  <si>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</si>
  <si>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</si>
  <si>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</si>
  <si>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</si>
  <si>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</si>
  <si>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</si>
  <si>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</si>
  <si>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</si>
  <si>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</si>
  <si>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</si>
  <si>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</si>
  <si>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</si>
  <si>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</si>
  <si>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</si>
  <si>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</si>
  <si>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</si>
  <si>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</si>
  <si>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</si>
  <si>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</si>
  <si>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</si>
  <si>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</si>
  <si>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</si>
  <si>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</si>
  <si>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</si>
  <si>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</si>
  <si>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</si>
  <si>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</si>
  <si>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</si>
  <si>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</si>
  <si>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</si>
  <si>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</si>
  <si>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</si>
  <si>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</si>
  <si>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</si>
  <si>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</si>
  <si>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</si>
  <si>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</si>
  <si>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</si>
  <si>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</si>
  <si>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</si>
  <si>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</si>
  <si>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</si>
  <si>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</si>
  <si>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</si>
  <si>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</si>
  <si>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</si>
  <si>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</si>
  <si>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</si>
  <si>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</si>
  <si>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</si>
  <si>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</si>
  <si>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</si>
  <si>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</si>
  <si>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</si>
  <si>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</si>
  <si>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</si>
  <si>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</si>
  <si>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</si>
  <si>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</si>
  <si>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</si>
  <si>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</si>
  <si>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</si>
  <si>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</si>
  <si>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</si>
  <si>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</si>
  <si>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</si>
  <si>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</si>
  <si>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</si>
  <si>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</si>
  <si>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</si>
  <si>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</si>
  <si>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</si>
  <si>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</si>
  <si>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</si>
  <si>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</si>
  <si>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</si>
  <si>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</si>
  <si>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</si>
  <si>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</si>
  <si>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</si>
  <si>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</si>
  <si>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</si>
  <si>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</si>
  <si>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</si>
  <si>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</si>
  <si>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</si>
  <si>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</si>
  <si>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</si>
  <si>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</si>
  <si>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</si>
  <si>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</si>
  <si>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</si>
  <si>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</si>
  <si>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</si>
  <si>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</si>
  <si>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</si>
  <si>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</si>
  <si>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</si>
  <si>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</si>
  <si>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</si>
  <si>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</si>
  <si>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</si>
  <si>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</si>
  <si>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</si>
  <si>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</si>
  <si>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</si>
  <si>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</si>
  <si>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</si>
  <si>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</si>
  <si>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</si>
  <si>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</si>
  <si>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</si>
  <si>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</si>
  <si>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</si>
  <si>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</si>
  <si>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</si>
  <si>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</si>
  <si>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</si>
  <si>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</si>
  <si>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</si>
  <si>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</si>
  <si>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</si>
  <si>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</si>
  <si>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</si>
  <si>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</si>
  <si>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</si>
  <si>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</si>
  <si>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</si>
  <si>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</si>
  <si>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</si>
  <si>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</si>
  <si>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</si>
  <si>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</si>
  <si>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</si>
  <si>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</si>
  <si>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</si>
  <si>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</si>
  <si>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</si>
  <si>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</si>
  <si>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</si>
  <si>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</si>
  <si>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</si>
  <si>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</si>
  <si>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</si>
  <si>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</si>
  <si>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</si>
  <si>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</si>
  <si>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</si>
  <si>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</si>
  <si>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</si>
  <si>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</si>
  <si>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</si>
  <si>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</si>
  <si>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</si>
  <si>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</si>
  <si>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</si>
  <si>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</si>
  <si>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</si>
  <si>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</si>
  <si>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</si>
  <si>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</si>
  <si>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</si>
  <si>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</si>
  <si>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</si>
  <si>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</si>
  <si>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</si>
  <si>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</si>
  <si>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</si>
  <si>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</si>
  <si>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</si>
  <si>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</si>
  <si>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</si>
  <si>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</si>
  <si>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</si>
  <si>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</si>
  <si>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</si>
  <si>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</si>
  <si>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</si>
  <si>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</si>
  <si>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</si>
  <si>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</si>
  <si>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</si>
  <si>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</si>
  <si>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</si>
  <si>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</si>
  <si>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</si>
  <si>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</si>
  <si>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</si>
  <si>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</si>
  <si>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</si>
  <si>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</si>
  <si>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</si>
  <si>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</si>
  <si>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</si>
  <si>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</si>
  <si>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</si>
  <si>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</si>
  <si>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</si>
  <si>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</si>
  <si>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</si>
  <si>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</si>
  <si>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</si>
  <si>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</si>
  <si>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</si>
  <si>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</si>
  <si>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</si>
  <si>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</si>
  <si>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</si>
  <si>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</si>
  <si>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</si>
  <si>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</si>
  <si>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</si>
  <si>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</si>
  <si>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</si>
  <si>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</si>
  <si>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</si>
  <si>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</si>
  <si>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</si>
  <si>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</si>
  <si>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</si>
  <si>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</si>
  <si>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</si>
  <si>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</si>
  <si>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</si>
  <si>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</si>
  <si>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</si>
  <si>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</si>
  <si>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</si>
  <si>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</si>
  <si>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</si>
  <si>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</si>
  <si>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</si>
  <si>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</si>
  <si>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</si>
  <si>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</si>
  <si>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</si>
  <si>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</si>
  <si>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</si>
  <si>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</si>
  <si>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</si>
  <si>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</si>
  <si>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</si>
  <si>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</si>
  <si>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</si>
  <si>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</si>
  <si>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</si>
  <si>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</si>
  <si>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</si>
  <si>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</si>
  <si>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</si>
  <si>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</si>
  <si>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</si>
  <si>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</si>
  <si>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</si>
  <si>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</si>
  <si>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</si>
  <si>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</si>
  <si>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</si>
  <si>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</si>
  <si>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</si>
  <si>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</si>
  <si>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</si>
  <si>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</si>
  <si>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</si>
  <si>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</si>
  <si>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</si>
  <si>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</si>
  <si>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</si>
  <si>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</si>
  <si>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</si>
  <si>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</si>
  <si>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</si>
  <si>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</si>
  <si>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</si>
  <si>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</si>
  <si>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</si>
  <si>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</si>
  <si>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</si>
  <si>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</si>
  <si>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</si>
  <si>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</si>
  <si>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</si>
  <si>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</si>
  <si>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</si>
  <si>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</si>
  <si>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</si>
  <si>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</si>
  <si>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</si>
  <si>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</si>
  <si>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</si>
  <si>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</si>
  <si>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</si>
  <si>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</si>
  <si>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</si>
  <si>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</si>
  <si>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</si>
  <si>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</si>
  <si>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</si>
  <si>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</si>
  <si>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</si>
  <si>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</si>
  <si>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</si>
  <si>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</si>
  <si>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</si>
  <si>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</si>
  <si>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</si>
  <si>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</si>
  <si>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</si>
  <si>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</si>
  <si>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</si>
  <si>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</si>
  <si>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</si>
  <si>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</si>
  <si>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</si>
  <si>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</si>
  <si>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</si>
  <si>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</si>
  <si>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</si>
  <si>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</si>
  <si>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</si>
  <si>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</si>
  <si>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</si>
  <si>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</si>
  <si>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</si>
  <si>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</si>
  <si>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</si>
  <si>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</si>
  <si>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</si>
  <si>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</si>
  <si>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</si>
  <si>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</si>
  <si>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</si>
  <si>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</si>
  <si>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</si>
  <si>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</si>
  <si>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</si>
  <si>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</si>
  <si>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</si>
  <si>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</si>
  <si>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</si>
  <si>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</si>
  <si>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</si>
  <si>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</si>
  <si>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</si>
  <si>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</si>
  <si>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</si>
  <si>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</si>
  <si>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</si>
  <si>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</si>
  <si>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</si>
  <si>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</si>
  <si>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</si>
  <si>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</si>
  <si>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</si>
  <si>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</si>
  <si>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</si>
  <si>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</si>
  <si>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</si>
  <si>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</si>
  <si>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</si>
  <si>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</si>
  <si>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</si>
  <si>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</si>
  <si>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</si>
  <si>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</si>
  <si>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</si>
  <si>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</si>
  <si>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</si>
  <si>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</si>
  <si>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</si>
  <si>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</si>
  <si>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</si>
  <si>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</si>
  <si>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</si>
  <si>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</si>
  <si>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</si>
  <si>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</si>
  <si>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</si>
  <si>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</si>
  <si>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</si>
  <si>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</si>
  <si>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</si>
  <si>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</si>
  <si>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</si>
  <si>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</si>
  <si>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</si>
  <si>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</si>
  <si>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</si>
  <si>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</si>
  <si>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</si>
  <si>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</si>
  <si>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</si>
  <si>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</si>
  <si>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</si>
  <si>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</si>
  <si>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</si>
  <si>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</si>
  <si>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</si>
  <si>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</si>
  <si>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</si>
  <si>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</si>
  <si>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</si>
  <si>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</si>
  <si>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</si>
  <si>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</si>
  <si>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</si>
  <si>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</si>
  <si>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</si>
  <si>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</si>
  <si>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</si>
  <si>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</si>
  <si>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</si>
  <si>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</si>
  <si>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</si>
  <si>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</si>
  <si>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</si>
  <si>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</si>
  <si>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</si>
  <si>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</si>
  <si>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</si>
  <si>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</si>
  <si>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</si>
  <si>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</si>
  <si>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</si>
  <si>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</si>
  <si>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</si>
  <si>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</si>
  <si>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</si>
  <si>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</si>
  <si>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</si>
  <si>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</si>
  <si>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</si>
  <si>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</si>
  <si>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</si>
  <si>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</si>
  <si>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</si>
  <si>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</si>
  <si>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</si>
  <si>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</si>
  <si>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</si>
  <si>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</si>
  <si>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</si>
  <si>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</si>
  <si>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</si>
  <si>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</si>
  <si>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</si>
  <si>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</si>
  <si>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</si>
  <si>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</si>
  <si>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</si>
  <si>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</si>
  <si>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</si>
  <si>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</si>
  <si>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</si>
  <si>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</si>
  <si>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</si>
  <si>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</si>
  <si>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</si>
  <si>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</si>
  <si>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</si>
  <si>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</si>
  <si>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</si>
  <si>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</si>
  <si>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</si>
  <si>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</si>
  <si>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</si>
  <si>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</si>
  <si>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</si>
  <si>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</si>
  <si>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</si>
  <si>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</si>
  <si>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</si>
  <si>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</si>
  <si>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</si>
  <si>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</si>
  <si>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</si>
  <si>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</si>
  <si>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</si>
  <si>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</si>
  <si>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</si>
  <si>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</si>
  <si>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</si>
  <si>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</si>
  <si>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</si>
  <si>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</si>
  <si>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</si>
  <si>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</si>
  <si>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</si>
  <si>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</si>
  <si>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</si>
  <si>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</si>
  <si>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</si>
  <si>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</si>
  <si>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</si>
  <si>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</si>
  <si>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</si>
  <si>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</si>
  <si>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</si>
  <si>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</si>
  <si>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</si>
  <si>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</si>
  <si>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</si>
  <si>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</si>
  <si>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</si>
  <si>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</si>
  <si>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</si>
  <si>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</si>
  <si>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</si>
  <si>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</si>
  <si>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</si>
  <si>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</si>
  <si>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</si>
  <si>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</si>
  <si>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</si>
  <si>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</si>
  <si>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</si>
  <si>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</si>
  <si>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</si>
  <si>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</si>
  <si>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</si>
  <si>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</si>
  <si>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</si>
  <si>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</si>
  <si>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</si>
  <si>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</si>
  <si>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</si>
  <si>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</si>
  <si>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</si>
  <si>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</si>
  <si>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</si>
  <si>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</si>
  <si>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</si>
  <si>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</si>
  <si>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</si>
  <si>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</si>
  <si>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</si>
  <si>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</si>
  <si>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</si>
  <si>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</si>
  <si>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</si>
  <si>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</si>
  <si>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</si>
  <si>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</si>
  <si>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</si>
  <si>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</si>
  <si>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</si>
  <si>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</si>
  <si>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</si>
  <si>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</si>
  <si>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</si>
  <si>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</si>
  <si>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</si>
  <si>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</si>
  <si>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</si>
  <si>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</si>
  <si>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</si>
  <si>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</si>
  <si>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</si>
  <si>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</si>
  <si>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</si>
  <si>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</si>
  <si>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</si>
  <si>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</si>
  <si>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</si>
  <si>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</si>
  <si>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</si>
  <si>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</si>
  <si>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</si>
  <si>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</si>
  <si>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</si>
  <si>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</si>
  <si>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</si>
  <si>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</si>
  <si>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</si>
  <si>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</si>
  <si>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</si>
  <si>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</si>
  <si>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</si>
  <si>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</si>
  <si>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</si>
  <si>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</si>
  <si>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</si>
  <si>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</si>
  <si>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</si>
  <si>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</si>
  <si>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</si>
  <si>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</si>
  <si>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</si>
  <si>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</si>
  <si>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</si>
  <si>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</si>
  <si>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</si>
  <si>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</si>
  <si>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</si>
  <si>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</si>
  <si>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</si>
  <si>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</si>
  <si>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</si>
  <si>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</si>
  <si>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</si>
  <si>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</si>
  <si>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</si>
  <si>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</si>
  <si>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</si>
  <si>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</si>
  <si>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</si>
  <si>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</si>
  <si>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</si>
  <si>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</si>
  <si>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</si>
  <si>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</si>
  <si>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</si>
  <si>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</si>
  <si>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</si>
  <si>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</si>
  <si>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</si>
  <si>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</si>
  <si>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</si>
  <si>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</si>
  <si>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</si>
  <si>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</si>
  <si>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</si>
  <si>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</si>
  <si>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</si>
  <si>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</si>
  <si>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</si>
  <si>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</si>
  <si>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</si>
  <si>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</si>
  <si>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</si>
  <si>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</si>
  <si>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</si>
  <si>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</si>
  <si>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</si>
  <si>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</si>
  <si>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</si>
  <si>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</si>
  <si>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</si>
  <si>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</si>
  <si>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</si>
  <si>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</si>
  <si>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</si>
  <si>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</si>
  <si>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</si>
  <si>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</si>
  <si>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</si>
  <si>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</si>
  <si>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</si>
  <si>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</si>
  <si>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</si>
  <si>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</si>
  <si>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</si>
  <si>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</si>
  <si>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</si>
  <si>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</si>
  <si>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</si>
  <si>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</si>
  <si>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</si>
  <si>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</si>
  <si>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</si>
  <si>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</si>
  <si>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</si>
  <si>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</si>
  <si>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</si>
  <si>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</si>
  <si>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</si>
  <si>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</si>
  <si>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</si>
  <si>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</si>
  <si>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</si>
  <si>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</si>
  <si>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</si>
  <si>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</si>
  <si>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</si>
  <si>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</si>
  <si>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</si>
  <si>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</si>
  <si>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</si>
  <si>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</si>
  <si>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</si>
  <si>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</si>
  <si>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</si>
  <si>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</si>
  <si>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</si>
  <si>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</si>
  <si>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</si>
  <si>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</si>
  <si>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</si>
  <si>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</si>
  <si>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</si>
  <si>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</si>
  <si>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</si>
  <si>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</si>
  <si>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</si>
  <si>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</si>
  <si>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</si>
  <si>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</si>
  <si>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</si>
  <si>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</si>
  <si>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</si>
  <si>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</si>
  <si>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</si>
  <si>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</si>
  <si>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</si>
  <si>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</si>
  <si>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</si>
  <si>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</si>
  <si>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</si>
  <si>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</si>
  <si>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</si>
  <si>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</si>
  <si>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</si>
  <si>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</si>
  <si>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</si>
  <si>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</si>
  <si>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</si>
  <si>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</si>
  <si>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</si>
  <si>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</si>
  <si>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</si>
  <si>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</si>
  <si>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</si>
  <si>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</si>
  <si>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</si>
  <si>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</si>
  <si>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</si>
  <si>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</si>
  <si>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</si>
  <si>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</si>
  <si>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</si>
  <si>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</si>
  <si>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</si>
  <si>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</si>
  <si>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</si>
  <si>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</si>
  <si>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</si>
  <si>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</si>
  <si>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</si>
  <si>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</si>
  <si>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</si>
  <si>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</si>
  <si>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</si>
  <si>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</si>
  <si>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</si>
  <si>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</si>
  <si>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</si>
  <si>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</si>
  <si>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</si>
  <si>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</si>
  <si>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</si>
  <si>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</si>
  <si>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</si>
  <si>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</si>
  <si>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</si>
  <si>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</si>
  <si>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</si>
  <si>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</si>
  <si>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</si>
  <si>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</si>
  <si>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</si>
  <si>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</si>
  <si>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</si>
  <si>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</si>
  <si>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</si>
  <si>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</si>
  <si>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</si>
  <si>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</si>
  <si>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</si>
  <si>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</si>
  <si>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</si>
  <si>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</si>
  <si>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</si>
  <si>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</si>
  <si>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</si>
  <si>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</si>
  <si>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</si>
  <si>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</si>
  <si>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</si>
  <si>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</si>
  <si>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</si>
  <si>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</si>
  <si>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</si>
  <si>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</si>
  <si>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</si>
  <si>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</si>
  <si>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</si>
  <si>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</si>
  <si>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</si>
  <si>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</si>
  <si>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</si>
  <si>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</si>
  <si>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</si>
  <si>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</si>
  <si>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</si>
  <si>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</si>
  <si>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</si>
  <si>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</si>
  <si>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</si>
  <si>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</si>
  <si>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</si>
  <si>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</si>
  <si>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</si>
  <si>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</si>
  <si>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</si>
  <si>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</si>
  <si>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</si>
  <si>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</si>
  <si>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</si>
  <si>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</si>
  <si>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</si>
  <si>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</si>
  <si>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</si>
  <si>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</si>
  <si>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</si>
  <si>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</si>
  <si>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</si>
  <si>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</si>
  <si>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</si>
  <si>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</si>
  <si>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</si>
  <si>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</si>
  <si>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</si>
  <si>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</si>
  <si>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</si>
  <si>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</si>
  <si>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</si>
  <si>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</si>
  <si>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</si>
  <si>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</si>
  <si>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</si>
  <si>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</si>
  <si>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</si>
  <si>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</si>
  <si>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</si>
  <si>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</si>
  <si>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</si>
  <si>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</si>
  <si>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</si>
  <si>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</si>
  <si>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</si>
  <si>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</si>
  <si>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</si>
  <si>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</si>
  <si>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</si>
  <si>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</si>
  <si>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</si>
  <si>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</si>
  <si>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</si>
  <si>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</si>
  <si>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</si>
  <si>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</si>
  <si>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</si>
  <si>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</si>
  <si>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</si>
  <si>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</si>
  <si>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</si>
  <si>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</si>
  <si>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</si>
  <si>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</si>
  <si>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</si>
  <si>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</si>
  <si>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</si>
  <si>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</si>
  <si>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</si>
  <si>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</si>
  <si>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</si>
  <si>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</si>
  <si>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</si>
  <si>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</si>
  <si>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</si>
  <si>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</si>
  <si>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</si>
  <si>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</si>
  <si>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</si>
  <si>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</si>
  <si>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</si>
  <si>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</si>
  <si>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</si>
  <si>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</si>
  <si>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</si>
  <si>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</si>
  <si>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</si>
  <si>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</si>
  <si>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</si>
  <si>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</si>
  <si>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</si>
  <si>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</si>
  <si>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</si>
  <si>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</si>
  <si>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</si>
  <si>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</si>
  <si>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</si>
  <si>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</si>
  <si>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</si>
  <si>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</si>
  <si>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</si>
  <si>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</si>
  <si>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</si>
  <si>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</si>
  <si>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</si>
  <si>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</si>
  <si>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</si>
  <si>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</si>
  <si>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</si>
  <si>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</si>
  <si>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</si>
  <si>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</si>
  <si>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</si>
  <si>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</si>
  <si>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</si>
  <si>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</si>
  <si>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</si>
  <si>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</si>
  <si>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</si>
  <si>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</si>
  <si>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</si>
  <si>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</si>
  <si>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</si>
  <si>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</si>
  <si>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</si>
  <si>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</si>
  <si>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</si>
  <si>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</si>
  <si>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</si>
  <si>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</si>
  <si>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</si>
  <si>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</si>
  <si>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</si>
  <si>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</si>
  <si>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</si>
  <si>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</si>
  <si>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</si>
  <si>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</si>
  <si>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</si>
  <si>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</si>
  <si>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</si>
  <si>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</si>
  <si>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</si>
  <si>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</si>
  <si>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</si>
  <si>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</si>
  <si>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</si>
  <si>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</si>
  <si>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</si>
  <si>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</si>
  <si>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</si>
  <si>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</si>
  <si>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</si>
  <si>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</si>
  <si>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</si>
  <si>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</si>
  <si>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</si>
  <si>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</si>
  <si>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</si>
  <si>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</si>
  <si>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</si>
  <si>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</si>
  <si>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</si>
  <si>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</si>
  <si>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</si>
  <si>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</si>
  <si>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</si>
  <si>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</si>
  <si>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</si>
  <si>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</si>
  <si>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</si>
  <si>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</si>
  <si>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</si>
  <si>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</si>
  <si>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</si>
  <si>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</si>
  <si>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</si>
  <si>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</si>
  <si>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</si>
  <si>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</si>
  <si>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</si>
  <si>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</si>
  <si>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</si>
  <si>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</si>
  <si>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</si>
  <si>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</si>
  <si>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</si>
  <si>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</si>
  <si>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</si>
  <si>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</si>
  <si>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</si>
  <si>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</si>
  <si>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</si>
  <si>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</si>
  <si>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</si>
  <si>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</si>
  <si>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</si>
  <si>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</si>
  <si>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</si>
  <si>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</si>
  <si>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</si>
  <si>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</si>
  <si>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</si>
  <si>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</si>
  <si>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</si>
  <si>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</si>
  <si>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</si>
  <si>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</si>
  <si>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</si>
  <si>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</si>
  <si>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</si>
  <si>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</si>
  <si>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</si>
  <si>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</si>
  <si>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</si>
  <si>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</si>
  <si>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</si>
  <si>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</si>
  <si>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</si>
  <si>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</si>
  <si>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</si>
  <si>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</si>
  <si>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</si>
  <si>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</si>
  <si>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</si>
  <si>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</si>
  <si>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</si>
  <si>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</si>
  <si>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</si>
  <si>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</si>
  <si>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</si>
  <si>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</si>
  <si>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</si>
  <si>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</si>
  <si>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</si>
  <si>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</si>
  <si>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</si>
  <si>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</si>
  <si>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</si>
  <si>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</si>
  <si>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</si>
  <si>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</si>
  <si>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</si>
  <si>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</si>
  <si>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</si>
  <si>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</si>
  <si>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</si>
  <si>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</si>
  <si>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</si>
  <si>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</si>
  <si>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</si>
  <si>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</si>
  <si>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</si>
  <si>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</si>
  <si>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</si>
  <si>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</si>
  <si>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</si>
  <si>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</si>
  <si>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</si>
  <si>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</si>
  <si>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</si>
  <si>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</si>
  <si>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</si>
  <si>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</si>
  <si>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</si>
  <si>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</si>
  <si>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</si>
  <si>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</si>
  <si>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</si>
  <si>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</si>
  <si>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</si>
  <si>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</si>
  <si>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</si>
  <si>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</si>
  <si>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</si>
  <si>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</si>
  <si>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</si>
  <si>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</si>
  <si>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</si>
  <si>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</si>
  <si>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</si>
  <si>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</si>
  <si>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</si>
  <si>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</si>
  <si>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</si>
  <si>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</si>
  <si>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</si>
  <si>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</si>
  <si>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</si>
  <si>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</si>
  <si>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</si>
  <si>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</si>
  <si>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</si>
  <si>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</si>
  <si>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</si>
  <si>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</si>
  <si>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</si>
  <si>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</si>
  <si>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</si>
  <si>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</si>
  <si>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</si>
  <si>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</si>
  <si>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</si>
  <si>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</si>
  <si>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</si>
  <si>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</si>
  <si>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</si>
  <si>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</si>
  <si>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</si>
  <si>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</si>
  <si>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</si>
  <si>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</si>
  <si>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</si>
  <si>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</si>
  <si>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</si>
  <si>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</si>
  <si>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</si>
  <si>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</si>
  <si>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</si>
  <si>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</si>
  <si>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</si>
  <si>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</si>
  <si>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</si>
  <si>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</si>
  <si>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</si>
  <si>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</si>
  <si>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</si>
  <si>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</si>
  <si>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</si>
  <si>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</si>
  <si>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</si>
  <si>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</si>
  <si>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</si>
  <si>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</si>
  <si>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</si>
  <si>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</si>
  <si>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</si>
  <si>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</si>
  <si>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</si>
  <si>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</si>
  <si>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</si>
  <si>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</si>
  <si>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</si>
  <si>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</si>
  <si>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</si>
  <si>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</si>
  <si>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</si>
  <si>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</si>
  <si>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</si>
  <si>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</si>
  <si>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</si>
  <si>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</si>
  <si>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</si>
  <si>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</si>
  <si>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</si>
  <si>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</si>
  <si>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</si>
  <si>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</si>
  <si>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</si>
  <si>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</si>
  <si>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</si>
  <si>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</si>
  <si>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</si>
  <si>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</si>
  <si>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</si>
  <si>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</si>
  <si>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</si>
  <si>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</si>
  <si>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</si>
  <si>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</si>
  <si>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</si>
  <si>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</si>
  <si>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</si>
  <si>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</si>
  <si>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</si>
  <si>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</si>
  <si>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</si>
  <si>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</si>
  <si>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</si>
  <si>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</si>
  <si>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</si>
  <si>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</si>
  <si>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</si>
  <si>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</si>
  <si>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</si>
  <si>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</si>
  <si>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</si>
  <si>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</si>
  <si>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</si>
  <si>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</si>
  <si>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</si>
  <si>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</si>
  <si>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</si>
  <si>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</si>
  <si>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</si>
  <si>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</si>
  <si>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</si>
  <si>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</si>
  <si>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</si>
  <si>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</si>
  <si>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</si>
  <si>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</si>
  <si>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</si>
  <si>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</si>
  <si>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</si>
  <si>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</si>
  <si>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</si>
  <si>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</si>
  <si>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</si>
  <si>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</si>
  <si>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</si>
  <si>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</si>
  <si>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</si>
  <si>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</si>
  <si>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</si>
  <si>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</si>
  <si>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</si>
  <si>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</si>
  <si>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</si>
  <si>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</si>
  <si>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</si>
  <si>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</si>
  <si>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</si>
  <si>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</si>
  <si>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</si>
  <si>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</si>
  <si>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</si>
  <si>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</si>
  <si>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</si>
  <si>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</si>
  <si>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</si>
  <si>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</si>
  <si>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</si>
  <si>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</si>
  <si>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</si>
  <si>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</si>
  <si>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</si>
  <si>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</si>
  <si>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</si>
  <si>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</si>
  <si>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</si>
  <si>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</si>
  <si>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</si>
  <si>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</si>
  <si>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</si>
  <si>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</si>
  <si>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</si>
  <si>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</si>
  <si>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</si>
  <si>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</si>
  <si>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</si>
  <si>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</si>
  <si>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</si>
  <si>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</si>
  <si>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</si>
  <si>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</si>
  <si>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</si>
  <si>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</si>
  <si>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</si>
  <si>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</si>
  <si>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</si>
  <si>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</si>
  <si>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</si>
  <si>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</si>
  <si>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</si>
  <si>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</si>
  <si>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</si>
  <si>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</si>
  <si>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</si>
  <si>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</si>
  <si>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</si>
  <si>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</si>
  <si>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</si>
  <si>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</si>
  <si>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</si>
  <si>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</si>
  <si>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</si>
  <si>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</si>
  <si>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</si>
  <si>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</si>
  <si>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</si>
  <si>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</si>
  <si>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</si>
  <si>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</si>
  <si>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</si>
  <si>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</si>
  <si>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</si>
  <si>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</si>
  <si>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</si>
  <si>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</si>
  <si>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</si>
  <si>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</si>
  <si>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</si>
  <si>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</si>
  <si>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</si>
  <si>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</si>
  <si>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</si>
  <si>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</si>
  <si>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</si>
  <si>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</si>
  <si>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</si>
  <si>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</si>
  <si>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</si>
  <si>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</si>
  <si>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</si>
  <si>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</si>
  <si>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</si>
  <si>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</si>
  <si>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</si>
  <si>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</si>
  <si>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</si>
  <si>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</si>
  <si>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</si>
  <si>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</si>
  <si>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</si>
  <si>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</si>
  <si>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</si>
  <si>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</si>
  <si>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</si>
  <si>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</si>
  <si>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</si>
  <si>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</si>
  <si>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</si>
  <si>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</si>
  <si>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</si>
  <si>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</si>
  <si>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</si>
  <si>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</si>
  <si>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</si>
  <si>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</si>
  <si>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</si>
  <si>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</si>
  <si>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</si>
  <si>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</si>
  <si>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</si>
  <si>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</si>
  <si>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</si>
  <si>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</si>
  <si>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</si>
  <si>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</si>
  <si>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</si>
  <si>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</si>
  <si>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</si>
  <si>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</si>
  <si>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</si>
  <si>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</si>
  <si>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</si>
  <si>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</si>
  <si>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</si>
  <si>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</si>
  <si>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</si>
  <si>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</si>
  <si>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</si>
  <si>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</si>
  <si>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</si>
  <si>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</si>
  <si>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</si>
  <si>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</si>
  <si>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</si>
  <si>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</si>
  <si>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</si>
  <si>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</si>
  <si>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</si>
  <si>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</si>
  <si>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</si>
  <si>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</si>
  <si>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</si>
  <si>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</si>
  <si>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</si>
  <si>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</si>
  <si>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</si>
  <si>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</si>
  <si>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</si>
  <si>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</si>
  <si>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</si>
  <si>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</si>
  <si>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</si>
  <si>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</si>
  <si>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</si>
  <si>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</si>
  <si>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</si>
  <si>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</si>
  <si>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</si>
  <si>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</si>
  <si>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</si>
  <si>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</si>
  <si>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</si>
  <si>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</si>
  <si>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</si>
  <si>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</si>
  <si>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</si>
  <si>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</si>
  <si>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</si>
  <si>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</si>
  <si>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</si>
  <si>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</si>
  <si>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</si>
  <si>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</si>
  <si>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</si>
  <si>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</si>
  <si>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</si>
  <si>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</si>
  <si>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</si>
  <si>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</si>
  <si>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</si>
  <si>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</si>
  <si>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</si>
  <si>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</si>
  <si>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</si>
  <si>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</si>
  <si>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</si>
  <si>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</si>
  <si>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</si>
  <si>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</si>
  <si>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</si>
  <si>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</si>
  <si>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</si>
  <si>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</si>
  <si>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</si>
  <si>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</si>
  <si>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</si>
  <si>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</si>
  <si>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</si>
  <si>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</si>
  <si>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</si>
  <si>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</si>
  <si>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</si>
  <si>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</si>
  <si>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</si>
  <si>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</si>
  <si>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</si>
  <si>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</si>
  <si>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</si>
  <si>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</si>
  <si>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</si>
  <si>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</si>
  <si>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</si>
  <si>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</si>
  <si>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</si>
  <si>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</si>
  <si>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</si>
  <si>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</si>
  <si>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</si>
  <si>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</si>
  <si>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</si>
  <si>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</si>
  <si>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</si>
  <si>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</si>
  <si>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</si>
  <si>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</si>
  <si>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</si>
  <si>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</si>
  <si>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</si>
  <si>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</si>
  <si>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</si>
  <si>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</si>
  <si>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</si>
  <si>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</si>
  <si>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</si>
  <si>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</si>
  <si>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</si>
  <si>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</si>
  <si>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</si>
  <si>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</si>
  <si>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</si>
  <si>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</si>
  <si>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</si>
  <si>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</si>
  <si>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</si>
  <si>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</si>
  <si>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</si>
  <si>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</si>
  <si>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</si>
  <si>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</si>
  <si>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</si>
  <si>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</si>
  <si>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</si>
  <si>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</si>
  <si>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</si>
  <si>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</si>
  <si>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</si>
  <si>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</si>
  <si>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</si>
  <si>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</si>
  <si>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</si>
  <si>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</si>
  <si>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</si>
  <si>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</si>
  <si>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</si>
  <si>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</si>
  <si>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</si>
  <si>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</si>
  <si>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</si>
  <si>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</si>
  <si>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</si>
  <si>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</si>
  <si>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</si>
  <si>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</si>
  <si>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</si>
  <si>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</si>
  <si>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</si>
  <si>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</si>
  <si>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</si>
  <si>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</si>
  <si>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</si>
  <si>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</si>
  <si>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</si>
  <si>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</si>
  <si>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</si>
  <si>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</si>
  <si>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</si>
  <si>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</si>
  <si>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</si>
  <si>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</si>
  <si>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</si>
  <si>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</si>
  <si>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</si>
  <si>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</si>
  <si>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</si>
  <si>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</si>
  <si>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</si>
  <si>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</si>
  <si>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</si>
  <si>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</si>
  <si>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</si>
  <si>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</si>
  <si>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</si>
  <si>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</si>
  <si>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</si>
  <si>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</si>
  <si>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</si>
  <si>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</si>
  <si>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</si>
  <si>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</si>
  <si>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</si>
  <si>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</si>
  <si>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</si>
  <si>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</si>
  <si>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</si>
  <si>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</si>
  <si>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</si>
  <si>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</si>
  <si>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</si>
  <si>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</si>
  <si>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</si>
  <si>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</si>
  <si>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</si>
  <si>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</si>
  <si>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</si>
  <si>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</si>
  <si>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</si>
  <si>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</si>
  <si>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</si>
  <si>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</si>
  <si>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</si>
  <si>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</si>
  <si>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</si>
  <si>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</si>
  <si>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</si>
  <si>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</si>
  <si>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</si>
  <si>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</si>
  <si>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</si>
  <si>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</si>
  <si>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</si>
  <si>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</si>
  <si>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</si>
  <si>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</si>
  <si>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</si>
  <si>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</si>
  <si>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</si>
  <si>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</si>
  <si>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</si>
  <si>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</si>
  <si>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</si>
  <si>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</si>
  <si>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</si>
  <si>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</si>
  <si>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</si>
  <si>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</si>
  <si>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</si>
  <si>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</si>
  <si>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</si>
  <si>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</si>
  <si>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</si>
  <si>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</si>
  <si>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</si>
  <si>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</si>
  <si>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</si>
  <si>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</si>
  <si>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</si>
  <si>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</si>
  <si>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</si>
  <si>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</si>
  <si>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</si>
  <si>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</si>
  <si>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</si>
  <si>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</si>
  <si>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</si>
  <si>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</si>
  <si>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</si>
  <si>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</si>
  <si>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</si>
  <si>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</si>
  <si>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</si>
  <si>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</si>
  <si>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</si>
  <si>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</si>
  <si>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</si>
  <si>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</si>
  <si>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</si>
  <si>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</si>
  <si>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</si>
  <si>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</si>
  <si>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</si>
  <si>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</si>
  <si>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</si>
  <si>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</si>
  <si>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</si>
  <si>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</si>
  <si>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</si>
  <si>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</si>
  <si>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</si>
  <si>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</si>
  <si>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</si>
  <si>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</si>
  <si>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</si>
  <si>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</si>
  <si>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</si>
  <si>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</si>
  <si>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</si>
  <si>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</si>
  <si>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</si>
  <si>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</si>
  <si>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</si>
  <si>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</si>
  <si>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</si>
  <si>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</si>
  <si>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</si>
  <si>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</si>
  <si>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</si>
  <si>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</si>
  <si>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</si>
  <si>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</si>
  <si>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</si>
  <si>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</si>
  <si>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</si>
  <si>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</si>
  <si>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</si>
  <si>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</si>
  <si>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</si>
  <si>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</si>
  <si>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</si>
  <si>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</si>
  <si>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</si>
  <si>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</si>
  <si>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</si>
  <si>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</si>
  <si>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</si>
  <si>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</si>
  <si>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</si>
  <si>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</si>
  <si>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</si>
  <si>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</si>
  <si>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</si>
  <si>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</si>
  <si>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</si>
  <si>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</si>
  <si>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</si>
  <si>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</si>
  <si>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</si>
  <si>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</si>
  <si>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</si>
  <si>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</si>
  <si>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</si>
  <si>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</si>
  <si>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</si>
  <si>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</si>
  <si>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</si>
  <si>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</si>
  <si>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</si>
  <si>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</si>
  <si>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</si>
  <si>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</si>
  <si>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</si>
  <si>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</si>
  <si>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</si>
  <si>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</si>
  <si>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</si>
  <si>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</si>
  <si>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</si>
  <si>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</si>
  <si>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</si>
  <si>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</si>
  <si>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</si>
  <si>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</si>
  <si>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</si>
  <si>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</si>
  <si>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</si>
  <si>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</si>
  <si>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</si>
  <si>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</si>
  <si>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</si>
  <si>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</si>
  <si>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</si>
  <si>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</si>
  <si>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</si>
  <si>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</si>
  <si>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</si>
  <si>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</si>
  <si>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</si>
  <si>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</si>
  <si>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</si>
  <si>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</si>
  <si>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</si>
  <si>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</si>
  <si>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</si>
  <si>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</si>
  <si>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</si>
  <si>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</si>
  <si>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</si>
  <si>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</si>
  <si>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</si>
  <si>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</si>
  <si>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</si>
  <si>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</si>
  <si>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</si>
  <si>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</si>
  <si>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</si>
  <si>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</si>
  <si>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</si>
  <si>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</si>
  <si>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</si>
  <si>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</si>
  <si>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</si>
  <si>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</si>
  <si>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</si>
  <si>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</si>
  <si>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</si>
  <si>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</si>
  <si>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</si>
  <si>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</si>
  <si>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</si>
  <si>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</si>
  <si>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</si>
  <si>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</si>
  <si>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</si>
  <si>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</si>
  <si>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</si>
  <si>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</si>
  <si>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</si>
  <si>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</si>
  <si>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</si>
  <si>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</si>
  <si>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</si>
  <si>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</si>
  <si>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</si>
  <si>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</si>
  <si>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</si>
  <si>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</si>
  <si>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</si>
  <si>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</si>
  <si>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</si>
  <si>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</si>
  <si>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</si>
  <si>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</si>
  <si>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</si>
  <si>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</si>
  <si>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</si>
  <si>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</si>
  <si>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</si>
  <si>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</si>
  <si>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</si>
  <si>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</si>
  <si>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</si>
  <si>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</si>
  <si>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</si>
  <si>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</si>
  <si>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</si>
  <si>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</si>
  <si>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</si>
  <si>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</si>
  <si>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</si>
  <si>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</si>
  <si>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</si>
  <si>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</si>
  <si>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</si>
  <si>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</si>
  <si>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</si>
  <si>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</si>
  <si>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</si>
  <si>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</si>
  <si>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</si>
  <si>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</si>
  <si>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</si>
  <si>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</si>
  <si>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</si>
  <si>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</si>
  <si>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</si>
  <si>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</si>
  <si>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</si>
  <si>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</si>
  <si>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</si>
  <si>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</si>
  <si>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</si>
  <si>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</si>
  <si>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</si>
  <si>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</si>
  <si>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</si>
  <si>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</si>
  <si>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</si>
  <si>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</si>
  <si>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</si>
  <si>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</si>
  <si>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</si>
  <si>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</si>
  <si>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</si>
  <si>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</si>
  <si>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</si>
  <si>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</si>
  <si>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</si>
  <si>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</si>
  <si>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</si>
  <si>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</si>
  <si>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</si>
  <si>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</si>
  <si>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</si>
  <si>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</si>
  <si>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</si>
  <si>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</si>
  <si>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</si>
  <si>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</si>
  <si>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</si>
  <si>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</si>
  <si>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</si>
  <si>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</si>
  <si>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</si>
  <si>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</si>
  <si>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</si>
  <si>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</si>
  <si>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</si>
  <si>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</si>
  <si>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</si>
  <si>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</si>
  <si>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</si>
  <si>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</si>
  <si>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</si>
  <si>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</si>
  <si>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</si>
  <si>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</si>
  <si>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</si>
  <si>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</si>
  <si>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</si>
  <si>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</si>
  <si>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</si>
  <si>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</si>
  <si>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</si>
  <si>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</si>
  <si>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</si>
  <si>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</si>
  <si>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</si>
  <si>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</si>
  <si>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</si>
  <si>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</si>
  <si>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</si>
  <si>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</si>
  <si>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</si>
  <si>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</si>
  <si>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</si>
  <si>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</si>
  <si>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</si>
  <si>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</si>
  <si>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</si>
  <si>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</si>
  <si>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</si>
  <si>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</si>
  <si>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</si>
  <si>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</si>
  <si>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</si>
  <si>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</si>
  <si>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</si>
  <si>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</si>
  <si>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</si>
  <si>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</si>
  <si>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</si>
  <si>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</si>
  <si>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</si>
  <si>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</si>
  <si>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</si>
  <si>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</si>
  <si>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</si>
  <si>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</si>
  <si>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</si>
  <si>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</si>
  <si>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</si>
  <si>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</si>
  <si>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</si>
  <si>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</si>
  <si>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</si>
  <si>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</si>
  <si>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</si>
  <si>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</si>
  <si>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</si>
  <si>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</si>
  <si>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</si>
  <si>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</si>
  <si>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</si>
  <si>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</si>
  <si>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</si>
  <si>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</si>
  <si>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</si>
  <si>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</si>
  <si>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</si>
  <si>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</si>
  <si>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</si>
  <si>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</si>
  <si>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</si>
  <si>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</si>
  <si>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</si>
  <si>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</si>
  <si>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</si>
  <si>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</si>
  <si>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</si>
  <si>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</si>
  <si>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</si>
  <si>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</si>
  <si>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</si>
  <si>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</si>
  <si>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</si>
  <si>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</si>
  <si>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</si>
  <si>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</si>
  <si>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</si>
  <si>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</si>
  <si>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</si>
  <si>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</si>
  <si>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</si>
  <si>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</si>
  <si>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</si>
  <si>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</si>
  <si>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</si>
  <si>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</si>
  <si>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</si>
  <si>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</si>
  <si>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</si>
  <si>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</si>
  <si>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</si>
  <si>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</si>
  <si>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</si>
  <si>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</si>
  <si>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</si>
  <si>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</si>
  <si>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</si>
  <si>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</si>
  <si>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</si>
  <si>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</si>
  <si>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</si>
  <si>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</si>
  <si>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</si>
  <si>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</si>
  <si>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</si>
  <si>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</si>
  <si>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</si>
  <si>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</si>
  <si>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</si>
  <si>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</si>
  <si>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</si>
  <si>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</si>
  <si>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</si>
  <si>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</si>
  <si>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</si>
  <si>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</si>
  <si>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</si>
  <si>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</si>
  <si>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</si>
  <si>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</si>
  <si>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</si>
  <si>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</si>
  <si>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</si>
  <si>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</si>
  <si>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</si>
  <si>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</si>
  <si>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</si>
  <si>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</si>
  <si>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</si>
  <si>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</si>
  <si>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</si>
  <si>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</si>
  <si>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</si>
  <si>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</si>
  <si>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</si>
  <si>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</si>
  <si>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</si>
  <si>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</si>
  <si>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</si>
  <si>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</si>
  <si>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</si>
  <si>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</si>
  <si>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</si>
  <si>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</si>
  <si>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</si>
  <si>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</si>
  <si>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</si>
  <si>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</si>
  <si>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</si>
  <si>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</si>
  <si>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</si>
  <si>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</si>
  <si>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</si>
  <si>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</si>
  <si>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</si>
  <si>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</si>
  <si>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</si>
  <si>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</si>
  <si>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</si>
  <si>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</si>
  <si>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</si>
  <si>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</si>
  <si>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</si>
  <si>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</si>
  <si>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</si>
  <si>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</si>
  <si>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</si>
  <si>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</si>
  <si>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</si>
  <si>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</si>
  <si>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</si>
  <si>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</si>
  <si>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</si>
  <si>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</si>
  <si>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</si>
  <si>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</si>
  <si>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</si>
  <si>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</si>
  <si>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</si>
  <si>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</si>
  <si>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</si>
  <si>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</si>
  <si>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</si>
  <si>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</si>
  <si>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</si>
  <si>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</si>
  <si>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</si>
  <si>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</si>
  <si>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</si>
  <si>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</si>
  <si>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</si>
  <si>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</si>
  <si>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</si>
  <si>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</si>
  <si>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</si>
  <si>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</si>
  <si>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</si>
  <si>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</si>
  <si>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</si>
  <si>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</si>
  <si>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</si>
  <si>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</si>
  <si>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</si>
  <si>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</si>
  <si>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</si>
  <si>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</si>
  <si>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</si>
  <si>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</si>
  <si>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</si>
  <si>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</si>
  <si>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</si>
  <si>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</si>
  <si>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</si>
  <si>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</si>
  <si>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</si>
  <si>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</si>
  <si>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</si>
  <si>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</si>
  <si>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</si>
  <si>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</si>
  <si>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</si>
  <si>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</si>
  <si>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</si>
  <si>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</si>
  <si>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</si>
  <si>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</si>
  <si>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</si>
  <si>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</si>
  <si>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</si>
  <si>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</si>
  <si>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</si>
  <si>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</si>
  <si>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</si>
  <si>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</si>
  <si>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</si>
  <si>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</si>
  <si>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</si>
  <si>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</si>
  <si>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</si>
  <si>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</si>
  <si>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</si>
  <si>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</si>
  <si>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</si>
  <si>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</si>
  <si>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</si>
  <si>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</si>
  <si>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</si>
  <si>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</si>
  <si>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</si>
  <si>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</si>
  <si>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</si>
  <si>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</si>
  <si>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</si>
  <si>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</si>
  <si>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</si>
  <si>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</si>
  <si>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</si>
  <si>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</si>
  <si>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</si>
  <si>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</si>
  <si>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</si>
  <si>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</si>
  <si>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</si>
  <si>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</si>
  <si>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</si>
  <si>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</si>
  <si>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</si>
  <si>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</si>
  <si>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</si>
  <si>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</si>
  <si>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</si>
  <si>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</si>
  <si>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</si>
  <si>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</si>
  <si>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</si>
  <si>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</si>
  <si>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</si>
  <si>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</si>
  <si>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</si>
  <si>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</si>
  <si>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</si>
  <si>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</si>
  <si>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</si>
  <si>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</si>
  <si>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</si>
  <si>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</si>
  <si>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</si>
  <si>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</si>
  <si>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</si>
  <si>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</si>
  <si>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</si>
  <si>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</si>
  <si>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</si>
  <si>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</si>
  <si>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</si>
  <si>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</si>
  <si>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</si>
  <si>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</si>
  <si>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</si>
  <si>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</si>
  <si>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</si>
  <si>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</si>
  <si>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</si>
  <si>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</si>
  <si>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</si>
  <si>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</si>
  <si>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</si>
  <si>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</si>
  <si>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</si>
  <si>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</si>
  <si>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</si>
  <si>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</si>
  <si>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</si>
  <si>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</si>
  <si>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</si>
  <si>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</si>
  <si>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</si>
  <si>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</si>
  <si>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</si>
  <si>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</si>
  <si>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</si>
  <si>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</si>
  <si>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</si>
  <si>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</si>
  <si>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</si>
  <si>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</si>
  <si>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</si>
  <si>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</si>
  <si>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</si>
  <si>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</si>
  <si>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</si>
  <si>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</si>
  <si>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</si>
  <si>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</si>
  <si>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</si>
  <si>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</si>
  <si>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</si>
  <si>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</si>
  <si>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</si>
  <si>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</si>
  <si>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</si>
  <si>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</si>
  <si>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</si>
  <si>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</si>
  <si>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</si>
  <si>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</si>
  <si>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</si>
  <si>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</si>
  <si>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</si>
  <si>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</si>
  <si>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</si>
  <si>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</si>
  <si>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</si>
  <si>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</si>
  <si>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</si>
  <si>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</si>
  <si>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</si>
  <si>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</si>
  <si>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</si>
  <si>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</si>
  <si>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</si>
  <si>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</si>
  <si>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</si>
  <si>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</si>
  <si>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</si>
  <si>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</si>
  <si>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</si>
  <si>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</si>
  <si>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</si>
  <si>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</si>
  <si>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</si>
  <si>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</si>
  <si>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</si>
  <si>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</si>
  <si>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</si>
  <si>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</si>
  <si>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</si>
  <si>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</si>
  <si>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</si>
  <si>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</si>
  <si>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</si>
  <si>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</si>
  <si>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</si>
  <si>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</si>
  <si>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</si>
  <si>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</si>
  <si>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</si>
  <si>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</si>
  <si>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</si>
  <si>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</si>
  <si>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</si>
  <si>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</si>
  <si>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</si>
  <si>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</si>
  <si>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</si>
  <si>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</si>
  <si>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</si>
  <si>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</si>
  <si>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</si>
  <si>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</si>
  <si>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</si>
  <si>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</si>
  <si>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</si>
  <si>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</si>
  <si>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</si>
  <si>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</si>
  <si>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</si>
  <si>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</si>
  <si>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</si>
  <si>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</si>
  <si>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</si>
  <si>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</si>
  <si>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</si>
  <si>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</si>
  <si>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</si>
  <si>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</si>
  <si>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</si>
  <si>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</si>
  <si>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</si>
  <si>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</si>
  <si>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</si>
  <si>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</si>
  <si>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</si>
  <si>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</si>
  <si>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</si>
  <si>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</si>
  <si>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</si>
  <si>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</si>
  <si>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</si>
  <si>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</si>
  <si>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</si>
  <si>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</si>
  <si>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</si>
  <si>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</si>
  <si>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</si>
  <si>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</si>
  <si>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</si>
  <si>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</si>
  <si>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</si>
  <si>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</si>
  <si>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</si>
  <si>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</si>
  <si>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</si>
  <si>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</si>
  <si>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</si>
  <si>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</si>
  <si>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</si>
  <si>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</si>
  <si>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</si>
  <si>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</si>
  <si>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</si>
  <si>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</si>
  <si>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</si>
  <si>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</si>
  <si>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</si>
  <si>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</si>
  <si>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</si>
  <si>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</si>
  <si>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</si>
  <si>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</si>
  <si>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</si>
  <si>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</si>
  <si>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</si>
  <si>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</si>
  <si>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</si>
  <si>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</si>
  <si>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</si>
  <si>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</si>
  <si>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</si>
  <si>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</si>
  <si>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</si>
  <si>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</si>
  <si>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</si>
  <si>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</si>
  <si>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</si>
  <si>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</si>
  <si>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</si>
  <si>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</si>
  <si>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</si>
  <si>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</si>
  <si>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</si>
  <si>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</si>
  <si>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</si>
  <si>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</si>
  <si>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</si>
  <si>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</si>
  <si>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</si>
  <si>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</si>
  <si>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</si>
  <si>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</si>
  <si>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</si>
  <si>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</si>
  <si>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</si>
  <si>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</si>
  <si>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</si>
  <si>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</si>
  <si>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</si>
  <si>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</si>
  <si>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</si>
  <si>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</si>
  <si>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</si>
  <si>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</si>
  <si>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</si>
  <si>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</si>
  <si>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</si>
  <si>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</si>
  <si>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</si>
  <si>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</si>
  <si>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</si>
  <si>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</si>
  <si>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</si>
  <si>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</si>
  <si>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</si>
  <si>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</si>
  <si>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</si>
  <si>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</si>
  <si>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</si>
  <si>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</si>
  <si>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</si>
  <si>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</si>
  <si>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</si>
  <si>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</si>
  <si>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</si>
  <si>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</si>
  <si>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</si>
  <si>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</si>
  <si>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</si>
  <si>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</si>
  <si>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</si>
  <si>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</si>
  <si>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</si>
  <si>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</si>
  <si>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</si>
  <si>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</si>
  <si>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</si>
  <si>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</si>
  <si>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</si>
  <si>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</si>
  <si>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</si>
  <si>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</si>
  <si>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</si>
  <si>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</si>
  <si>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</si>
  <si>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</si>
  <si>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</si>
  <si>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</si>
  <si>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</si>
  <si>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</si>
  <si>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</si>
  <si>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</si>
  <si>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</si>
  <si>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</si>
  <si>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</si>
  <si>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</si>
  <si>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</si>
  <si>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</si>
  <si>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</si>
  <si>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</si>
  <si>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</si>
  <si>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</si>
  <si>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</si>
  <si>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</si>
  <si>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</si>
  <si>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</si>
  <si>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</si>
  <si>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</si>
  <si>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</si>
  <si>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</si>
  <si>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</si>
  <si>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</si>
  <si>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</si>
  <si>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</si>
  <si>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</si>
  <si>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</si>
  <si>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</si>
  <si>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</si>
  <si>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</si>
  <si>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</si>
  <si>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</si>
  <si>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</si>
  <si>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</si>
  <si>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</si>
  <si>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</si>
  <si>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</si>
  <si>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</si>
  <si>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</si>
  <si>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</si>
  <si>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</si>
  <si>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</si>
  <si>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</si>
  <si>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</si>
  <si>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</si>
  <si>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</si>
  <si>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</si>
  <si>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</si>
  <si>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</si>
  <si>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</si>
  <si>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</si>
  <si>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</si>
  <si>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</si>
  <si>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</si>
  <si>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</si>
  <si>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</si>
  <si>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</si>
  <si>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</si>
  <si>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</si>
  <si>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</si>
  <si>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</si>
  <si>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</si>
  <si>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</si>
  <si>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</si>
  <si>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</si>
  <si>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</si>
  <si>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</si>
  <si>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</si>
  <si>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</si>
  <si>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</si>
  <si>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</si>
  <si>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</si>
  <si>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</si>
  <si>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</si>
  <si>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</si>
  <si>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</si>
  <si>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</si>
  <si>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</si>
  <si>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</si>
  <si>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</si>
  <si>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</si>
  <si>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</si>
  <si>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</si>
  <si>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</si>
  <si>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</si>
  <si>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</si>
  <si>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</si>
  <si>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</si>
  <si>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</si>
  <si>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</si>
  <si>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</si>
  <si>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</si>
  <si>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</si>
  <si>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</si>
  <si>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</si>
  <si>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</si>
  <si>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</si>
  <si>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</si>
  <si>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</si>
  <si>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</si>
  <si>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</si>
  <si>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</si>
  <si>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</si>
  <si>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</si>
  <si>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</si>
  <si>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</si>
  <si>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</si>
  <si>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</si>
  <si>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</si>
  <si>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</si>
  <si>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</si>
  <si>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</si>
  <si>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</si>
  <si>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</si>
  <si>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</si>
  <si>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</si>
  <si>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</si>
  <si>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</si>
  <si>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</si>
  <si>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</si>
  <si>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</si>
  <si>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</si>
  <si>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</si>
  <si>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</si>
  <si>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</si>
  <si>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</si>
  <si>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</si>
  <si>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</si>
  <si>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</si>
  <si>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</si>
  <si>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</si>
  <si>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</si>
  <si>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</si>
  <si>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</si>
  <si>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</si>
  <si>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</si>
  <si>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</si>
  <si>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</si>
  <si>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</si>
  <si>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</si>
  <si>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</si>
  <si>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</si>
  <si>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</si>
  <si>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</si>
  <si>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</si>
  <si>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</si>
  <si>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</si>
  <si>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</si>
  <si>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</si>
  <si>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</si>
  <si>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</si>
  <si>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</si>
  <si>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</si>
  <si>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</si>
  <si>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</si>
  <si>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</si>
  <si>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</si>
  <si>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</si>
  <si>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</si>
  <si>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</si>
  <si>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</si>
  <si>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</si>
  <si>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</si>
  <si>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</si>
  <si>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</si>
  <si>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</si>
  <si>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</si>
  <si>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</si>
  <si>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</si>
  <si>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</si>
  <si>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</si>
  <si>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</si>
  <si>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</si>
  <si>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</si>
  <si>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</si>
  <si>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</si>
  <si>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</si>
  <si>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</si>
  <si>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</si>
  <si>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</si>
  <si>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</si>
  <si>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</si>
  <si>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</si>
  <si>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</si>
  <si>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</si>
  <si>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</si>
  <si>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</si>
  <si>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</si>
  <si>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</si>
  <si>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</si>
  <si>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</si>
  <si>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</si>
  <si>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</si>
  <si>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</si>
  <si>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</si>
  <si>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</si>
  <si>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</si>
  <si>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</si>
  <si>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</si>
  <si>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</si>
  <si>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</si>
  <si>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</si>
  <si>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</si>
  <si>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</si>
  <si>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</si>
  <si>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</si>
  <si>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</si>
  <si>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</si>
  <si>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</si>
  <si>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</si>
  <si>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</si>
  <si>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</si>
  <si>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</si>
  <si>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</si>
  <si>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</si>
  <si>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</si>
  <si>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</si>
  <si>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</si>
  <si>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</si>
  <si>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</si>
  <si>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</si>
  <si>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</si>
  <si>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</si>
  <si>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</si>
  <si>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</si>
  <si>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</si>
  <si>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</si>
  <si>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</si>
  <si>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</si>
  <si>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</si>
  <si>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</si>
  <si>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</si>
  <si>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</si>
  <si>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</si>
  <si>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</si>
  <si>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</si>
  <si>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</si>
  <si>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</si>
  <si>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</si>
  <si>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</si>
  <si>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</si>
  <si>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</si>
  <si>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</si>
  <si>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</si>
  <si>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</si>
  <si>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</si>
  <si>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</si>
  <si>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</si>
  <si>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</si>
  <si>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</si>
  <si>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</si>
  <si>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</si>
  <si>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</si>
  <si>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</si>
  <si>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</si>
  <si>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</si>
  <si>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</si>
  <si>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</si>
  <si>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</si>
  <si>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</si>
  <si>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</si>
  <si>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</si>
  <si>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</si>
  <si>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</si>
  <si>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</si>
  <si>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</si>
  <si>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</si>
  <si>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</si>
  <si>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</si>
  <si>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</si>
  <si>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</si>
  <si>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</si>
  <si>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</si>
  <si>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</si>
  <si>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</si>
  <si>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</si>
  <si>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</si>
  <si>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</si>
  <si>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</si>
  <si>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</si>
  <si>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</si>
  <si>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</si>
  <si>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</si>
  <si>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</si>
  <si>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</si>
  <si>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</si>
  <si>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</si>
  <si>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</si>
  <si>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</si>
  <si>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</si>
  <si>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</si>
  <si>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</si>
  <si>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</si>
  <si>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</si>
  <si>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</si>
  <si>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</si>
  <si>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</si>
  <si>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</si>
  <si>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</si>
  <si>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</si>
  <si>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</si>
  <si>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</si>
  <si>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</si>
  <si>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</si>
  <si>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</si>
  <si>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</si>
  <si>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</si>
  <si>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</si>
  <si>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</si>
  <si>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</si>
  <si>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</si>
  <si>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</si>
  <si>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</si>
  <si>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</si>
  <si>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</si>
  <si>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</si>
  <si>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</si>
  <si>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</si>
  <si>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</si>
  <si>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</si>
  <si>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</si>
  <si>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</si>
  <si>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</si>
  <si>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</si>
  <si>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</si>
  <si>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</si>
  <si>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</si>
  <si>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</si>
  <si>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</si>
  <si>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</si>
  <si>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</si>
  <si>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</si>
  <si>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</si>
  <si>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</si>
  <si>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</si>
  <si>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</si>
  <si>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</si>
  <si>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</si>
  <si>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</si>
  <si>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</si>
  <si>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</si>
  <si>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</si>
  <si>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</si>
  <si>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</si>
  <si>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</si>
  <si>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</si>
  <si>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</si>
  <si>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</si>
  <si>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</si>
  <si>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</si>
  <si>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</si>
  <si>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</si>
  <si>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</si>
  <si>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</si>
  <si>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</si>
  <si>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</si>
  <si>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</si>
  <si>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</si>
  <si>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</si>
  <si>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</si>
  <si>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</si>
  <si>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</si>
  <si>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</si>
  <si>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</si>
  <si>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</si>
  <si>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</si>
  <si>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</si>
  <si>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</si>
  <si>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</si>
  <si>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</si>
  <si>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</si>
  <si>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</si>
  <si>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</si>
  <si>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</si>
  <si>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</si>
  <si>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</si>
  <si>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</si>
  <si>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</si>
  <si>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</si>
  <si>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</si>
  <si>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</si>
  <si>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</si>
  <si>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</si>
  <si>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</si>
  <si>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</si>
  <si>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</si>
  <si>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</si>
  <si>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</si>
  <si>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</si>
  <si>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</si>
  <si>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</si>
  <si>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</si>
  <si>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</si>
  <si>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</si>
  <si>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</si>
  <si>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</si>
  <si>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</si>
  <si>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</si>
  <si>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</si>
  <si>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</si>
  <si>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</si>
  <si>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</si>
  <si>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</si>
  <si>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</si>
  <si>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</si>
  <si>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</si>
  <si>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</si>
  <si>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</si>
  <si>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</si>
  <si>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</si>
  <si>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</si>
  <si>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</si>
  <si>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</si>
  <si>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</si>
  <si>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</si>
  <si>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</si>
  <si>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</si>
  <si>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</si>
  <si>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</si>
  <si>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</si>
  <si>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</si>
  <si>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</si>
  <si>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</si>
  <si>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</si>
  <si>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</si>
  <si>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</si>
  <si>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</si>
  <si>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</si>
  <si>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</si>
  <si>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</si>
  <si>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</si>
  <si>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</si>
  <si>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</si>
  <si>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</si>
  <si>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</si>
  <si>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</si>
  <si>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</si>
  <si>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</si>
  <si>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</si>
  <si>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</si>
  <si>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</si>
  <si>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</si>
  <si>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</si>
  <si>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</si>
  <si>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</si>
  <si>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</si>
  <si>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</si>
  <si>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</si>
  <si>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</si>
  <si>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</si>
  <si>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</si>
  <si>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</si>
  <si>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</si>
  <si>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</si>
  <si>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</si>
  <si>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</si>
  <si>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</si>
  <si>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</si>
  <si>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</si>
  <si>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</si>
  <si>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</si>
  <si>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</si>
  <si>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</si>
  <si>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</si>
  <si>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</si>
  <si>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</si>
  <si>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</si>
  <si>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</si>
  <si>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</si>
  <si>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</si>
  <si>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</si>
  <si>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</si>
  <si>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</si>
  <si>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</si>
  <si>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</si>
  <si>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</si>
  <si>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</si>
  <si>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</si>
  <si>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</si>
  <si>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</si>
  <si>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</si>
  <si>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</si>
  <si>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</si>
  <si>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</si>
  <si>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</si>
  <si>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</si>
  <si>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</si>
  <si>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</si>
  <si>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</si>
  <si>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</si>
  <si>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</si>
  <si>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</si>
  <si>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</si>
  <si>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</si>
  <si>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</si>
  <si>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</si>
  <si>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</si>
  <si>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</si>
  <si>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</si>
  <si>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</si>
  <si>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</si>
  <si>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</si>
  <si>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</si>
  <si>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</si>
  <si>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</si>
  <si>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</si>
  <si>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</si>
  <si>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</si>
  <si>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</si>
  <si>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</si>
  <si>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</si>
  <si>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</si>
  <si>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</si>
  <si>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</si>
  <si>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</si>
  <si>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</si>
  <si>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</si>
  <si>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</si>
  <si>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</si>
  <si>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</si>
  <si>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</si>
  <si>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</si>
  <si>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</si>
  <si>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</si>
  <si>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</si>
  <si>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</si>
  <si>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</si>
  <si>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</si>
  <si>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</si>
  <si>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</si>
  <si>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</si>
  <si>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</si>
  <si>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</si>
  <si>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</si>
  <si>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</si>
  <si>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</si>
  <si>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</si>
  <si>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</si>
  <si>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</si>
  <si>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</si>
  <si>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</si>
  <si>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</si>
  <si>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</si>
  <si>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</si>
  <si>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</si>
  <si>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</si>
  <si>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</si>
  <si>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</si>
  <si>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</si>
  <si>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</si>
  <si>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</si>
  <si>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</si>
  <si>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</si>
  <si>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</si>
  <si>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</si>
  <si>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</si>
  <si>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</si>
  <si>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</si>
  <si>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</si>
  <si>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</si>
  <si>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</si>
  <si>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</si>
  <si>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</si>
  <si>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</si>
  <si>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</si>
  <si>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</si>
  <si>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</si>
  <si>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</si>
  <si>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</si>
  <si>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</si>
  <si>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</si>
  <si>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</si>
  <si>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</si>
  <si>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</si>
  <si>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</si>
  <si>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</si>
  <si>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</si>
  <si>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</si>
  <si>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</si>
  <si>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</si>
  <si>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</si>
  <si>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</si>
  <si>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</si>
  <si>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</si>
  <si>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</si>
  <si>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</si>
  <si>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</si>
  <si>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</si>
  <si>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</si>
  <si>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</si>
  <si>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</si>
  <si>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</si>
  <si>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</si>
  <si>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</si>
  <si>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</si>
  <si>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</si>
  <si>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</si>
  <si>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</si>
  <si>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</si>
  <si>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</si>
  <si>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</si>
  <si>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</si>
  <si>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</si>
  <si>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</si>
  <si>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</si>
  <si>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</si>
  <si>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</si>
  <si>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</si>
  <si>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</si>
  <si>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</si>
  <si>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</si>
  <si>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</si>
  <si>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</si>
  <si>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</si>
  <si>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</si>
  <si>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</si>
  <si>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</si>
  <si>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</si>
  <si>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</si>
  <si>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</si>
  <si>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</si>
  <si>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</si>
  <si>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</si>
  <si>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</si>
  <si>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</si>
  <si>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</si>
  <si>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</si>
  <si>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</si>
  <si>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</si>
  <si>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</si>
  <si>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</si>
  <si>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</si>
  <si>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</si>
  <si>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</si>
  <si>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</si>
  <si>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</si>
  <si>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</si>
  <si>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</si>
  <si>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</si>
  <si>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</si>
  <si>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</si>
  <si>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</si>
  <si>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</si>
  <si>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</si>
  <si>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</si>
  <si>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</si>
  <si>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</si>
  <si>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</si>
  <si>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</si>
  <si>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</si>
  <si>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</si>
  <si>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</si>
  <si>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</si>
  <si>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</si>
  <si>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</si>
  <si>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</si>
  <si>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</si>
  <si>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</si>
  <si>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</si>
  <si>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</si>
  <si>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</si>
  <si>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</si>
  <si>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</si>
  <si>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</si>
  <si>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</si>
  <si>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</si>
  <si>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</si>
  <si>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</si>
  <si>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</si>
  <si>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</si>
  <si>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</si>
  <si>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</si>
  <si>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</si>
  <si>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</si>
  <si>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</si>
  <si>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</si>
  <si>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</si>
  <si>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</si>
  <si>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</si>
  <si>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</si>
  <si>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</si>
  <si>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</si>
  <si>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</si>
  <si>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</si>
  <si>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</si>
  <si>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</si>
  <si>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</si>
  <si>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</si>
  <si>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</si>
  <si>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</si>
  <si>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</si>
  <si>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</si>
  <si>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</si>
  <si>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</si>
  <si>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</si>
  <si>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</si>
  <si>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</si>
  <si>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</si>
  <si>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</si>
  <si>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</si>
  <si>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</si>
  <si>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</si>
  <si>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</si>
  <si>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</si>
  <si>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</si>
  <si>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</si>
  <si>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</si>
  <si>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</si>
  <si>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</si>
  <si>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</si>
  <si>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</si>
  <si>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</si>
  <si>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</si>
  <si>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</si>
  <si>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</si>
  <si>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</si>
  <si>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</si>
  <si>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</si>
  <si>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</si>
  <si>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</si>
  <si>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</si>
  <si>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</si>
  <si>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</si>
  <si>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</si>
  <si>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</si>
  <si>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</si>
  <si>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</si>
  <si>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</si>
  <si>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</si>
  <si>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</si>
  <si>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</si>
  <si>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</si>
  <si>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</si>
  <si>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</si>
  <si>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</si>
  <si>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</si>
  <si>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</si>
  <si>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</si>
  <si>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</si>
  <si>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</si>
  <si>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</si>
  <si>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</si>
  <si>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</si>
  <si>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</si>
  <si>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</si>
  <si>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</si>
  <si>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</si>
  <si>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</si>
  <si>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</si>
  <si>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</si>
  <si>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</si>
  <si>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</si>
  <si>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</si>
  <si>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</si>
  <si>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</si>
  <si>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</si>
  <si>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</si>
  <si>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</si>
  <si>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</si>
  <si>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</si>
  <si>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</si>
  <si>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</si>
  <si>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</si>
  <si>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</si>
  <si>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</si>
  <si>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</si>
  <si>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</si>
  <si>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</si>
  <si>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</si>
  <si>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</si>
  <si>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</si>
  <si>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</si>
  <si>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</si>
  <si>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</si>
  <si>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</si>
  <si>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</si>
  <si>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</si>
  <si>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</si>
  <si>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</si>
  <si>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</si>
  <si>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</si>
  <si>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</si>
  <si>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</si>
  <si>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</si>
  <si>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</si>
  <si>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</si>
  <si>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</si>
  <si>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</si>
  <si>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</si>
  <si>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</si>
  <si>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</si>
  <si>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</si>
  <si>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</si>
  <si>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</si>
  <si>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</si>
  <si>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</si>
  <si>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</si>
  <si>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</si>
  <si>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</si>
  <si>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</si>
  <si>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</si>
  <si>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</si>
  <si>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</si>
  <si>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</si>
  <si>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</si>
  <si>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</si>
  <si>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</si>
  <si>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</si>
  <si>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</si>
  <si>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</si>
  <si>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</si>
  <si>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</si>
  <si>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</si>
  <si>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</si>
  <si>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</si>
  <si>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</si>
  <si>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</si>
  <si>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</si>
  <si>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</si>
  <si>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</si>
  <si>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</si>
  <si>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</si>
  <si>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</si>
  <si>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</si>
  <si>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</si>
  <si>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</si>
  <si>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</si>
  <si>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</si>
  <si>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</si>
  <si>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</si>
  <si>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</si>
  <si>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</si>
  <si>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</si>
  <si>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</si>
  <si>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</si>
  <si>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</si>
  <si>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</si>
  <si>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</si>
  <si>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</si>
  <si>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</si>
  <si>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</si>
  <si>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</si>
  <si>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</si>
  <si>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</si>
  <si>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</si>
  <si>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</si>
  <si>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</si>
  <si>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</si>
  <si>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</si>
  <si>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</si>
  <si>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</si>
  <si>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</si>
  <si>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</si>
  <si>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</si>
  <si>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</si>
  <si>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</si>
  <si>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</si>
  <si>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</si>
  <si>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</si>
  <si>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</si>
  <si>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</si>
  <si>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</si>
  <si>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</si>
  <si>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</si>
  <si>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</si>
  <si>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</si>
  <si>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</si>
  <si>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</si>
  <si>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</si>
  <si>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</si>
  <si>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</si>
  <si>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</si>
  <si>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</si>
  <si>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</si>
  <si>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</si>
  <si>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</si>
  <si>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</si>
  <si>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</si>
  <si>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</si>
  <si>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</si>
  <si>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</si>
  <si>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</si>
  <si>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</si>
  <si>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</si>
  <si>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</si>
  <si>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</si>
  <si>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</si>
  <si>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</si>
  <si>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</si>
  <si>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</si>
  <si>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</si>
  <si>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</si>
  <si>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</si>
  <si>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</si>
  <si>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</si>
  <si>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</si>
  <si>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</si>
  <si>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</si>
  <si>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</si>
  <si>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</si>
  <si>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</si>
  <si>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</si>
  <si>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</si>
  <si>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</si>
  <si>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</si>
  <si>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</si>
  <si>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</si>
  <si>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</si>
  <si>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</si>
  <si>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</si>
  <si>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</si>
  <si>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</si>
  <si>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</si>
  <si>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</si>
  <si>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</si>
  <si>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</si>
  <si>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</si>
  <si>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</si>
  <si>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</si>
  <si>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</si>
  <si>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</si>
  <si>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</si>
  <si>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</si>
  <si>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</si>
  <si>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</si>
  <si>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</si>
  <si>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</si>
  <si>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</si>
  <si>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</si>
  <si>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</si>
  <si>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</si>
  <si>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</si>
  <si>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</si>
  <si>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</si>
  <si>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</si>
  <si>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</si>
  <si>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</si>
  <si>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</si>
  <si>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</si>
  <si>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</si>
  <si>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</si>
  <si>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</si>
  <si>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</si>
  <si>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</si>
  <si>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</si>
  <si>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</si>
  <si>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</si>
  <si>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</si>
  <si>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</si>
  <si>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</si>
  <si>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</si>
  <si>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</si>
  <si>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</si>
  <si>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</si>
  <si>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</si>
  <si>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</si>
  <si>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</si>
  <si>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</si>
  <si>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</si>
  <si>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</si>
  <si>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</si>
  <si>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</si>
  <si>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</si>
  <si>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</si>
  <si>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</si>
  <si>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</si>
  <si>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</si>
  <si>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</si>
  <si>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</si>
  <si>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</si>
  <si>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</si>
  <si>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</si>
  <si>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</si>
  <si>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</si>
  <si>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</si>
  <si>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</si>
  <si>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</si>
  <si>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</si>
  <si>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</si>
  <si>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</si>
  <si>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</si>
  <si>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</si>
  <si>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</si>
  <si>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</si>
  <si>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</si>
  <si>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</si>
  <si>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</si>
  <si>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</si>
  <si>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</si>
  <si>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</si>
  <si>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</si>
  <si>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</si>
  <si>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</si>
  <si>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</si>
  <si>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</si>
  <si>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</si>
  <si>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</si>
  <si>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</si>
  <si>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</si>
  <si>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</si>
  <si>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</si>
  <si>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</si>
  <si>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</si>
  <si>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</si>
  <si>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</si>
  <si>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</si>
  <si>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</si>
  <si>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</si>
  <si>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</si>
  <si>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</si>
  <si>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</si>
  <si>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</si>
  <si>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</si>
  <si>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</si>
  <si>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</si>
  <si>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</si>
  <si>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</si>
  <si>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</si>
  <si>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</si>
  <si>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</si>
  <si>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</si>
  <si>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</si>
  <si>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</si>
  <si>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</si>
  <si>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</si>
  <si>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</si>
  <si>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</si>
  <si>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</si>
  <si>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</si>
  <si>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</si>
  <si>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</si>
  <si>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</si>
  <si>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</si>
  <si>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</si>
  <si>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</si>
  <si>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</si>
  <si>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</si>
  <si>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</si>
  <si>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</si>
  <si>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</si>
  <si>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</si>
  <si>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</si>
  <si>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</si>
  <si>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</si>
  <si>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</si>
  <si>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</si>
  <si>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</si>
  <si>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</si>
  <si>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</si>
  <si>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</si>
  <si>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</si>
  <si>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</si>
  <si>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</si>
  <si>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</si>
  <si>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</si>
  <si>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</si>
  <si>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</si>
  <si>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</si>
  <si>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</si>
  <si>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</si>
  <si>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</si>
  <si>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</si>
  <si>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</si>
  <si>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</si>
  <si>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</si>
  <si>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</si>
  <si>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</si>
  <si>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</si>
  <si>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</si>
  <si>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</si>
  <si>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</si>
  <si>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</si>
  <si>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</si>
  <si>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</si>
  <si>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</si>
  <si>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</si>
  <si>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</si>
  <si>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</si>
  <si>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</si>
  <si>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</si>
  <si>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</si>
  <si>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</si>
  <si>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</si>
  <si>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</si>
  <si>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</si>
  <si>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</si>
  <si>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</si>
  <si>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</si>
  <si>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</si>
  <si>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</si>
  <si>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</si>
  <si>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</si>
  <si>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</si>
  <si>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</si>
  <si>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</si>
  <si>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</si>
  <si>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</si>
  <si>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</si>
  <si>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</si>
  <si>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</si>
  <si>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</si>
  <si>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</si>
  <si>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</si>
  <si>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</si>
  <si>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</si>
  <si>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</si>
  <si>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</si>
  <si>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</si>
  <si>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</si>
  <si>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</si>
  <si>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</si>
  <si>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</si>
  <si>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</si>
  <si>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</si>
  <si>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</si>
  <si>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</si>
  <si>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</si>
  <si>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</si>
  <si>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</si>
  <si>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</si>
  <si>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</si>
  <si>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</si>
  <si>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</si>
  <si>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</si>
  <si>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</si>
  <si>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</si>
  <si>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</si>
  <si>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</si>
  <si>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</si>
  <si>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</si>
  <si>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</si>
  <si>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</si>
  <si>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</si>
  <si>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</si>
  <si>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</si>
  <si>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</si>
  <si>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</si>
  <si>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</si>
  <si>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</si>
  <si>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</si>
  <si>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</si>
  <si>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</si>
  <si>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</si>
  <si>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</si>
  <si>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</si>
  <si>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</si>
  <si>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</si>
  <si>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</si>
  <si>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</si>
  <si>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</si>
  <si>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</si>
  <si>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</si>
  <si>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</si>
  <si>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</si>
  <si>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</si>
  <si>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</si>
  <si>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</si>
  <si>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</si>
  <si>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</si>
  <si>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</si>
  <si>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</si>
  <si>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</si>
  <si>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</si>
  <si>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</si>
  <si>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</si>
  <si>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</si>
  <si>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</si>
  <si>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</si>
  <si>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</si>
  <si>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</si>
  <si>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</si>
  <si>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</si>
  <si>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</si>
  <si>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</si>
  <si>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</si>
  <si>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</si>
  <si>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</si>
  <si>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</si>
  <si>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</si>
  <si>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</si>
  <si>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</si>
  <si>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</si>
  <si>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</si>
  <si>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</si>
  <si>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</si>
  <si>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</si>
  <si>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</si>
  <si>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</si>
  <si>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</si>
  <si>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</si>
  <si>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</si>
  <si>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</si>
  <si>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</si>
  <si>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</si>
  <si>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</si>
  <si>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</si>
  <si>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</si>
  <si>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</si>
  <si>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</si>
  <si>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</si>
  <si>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</si>
  <si>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</si>
  <si>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</si>
  <si>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</si>
  <si>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</si>
  <si>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</si>
  <si>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</si>
  <si>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</si>
  <si>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</si>
  <si>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</si>
  <si>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</si>
  <si>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</si>
  <si>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</si>
  <si>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</si>
  <si>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</si>
  <si>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</si>
  <si>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</si>
  <si>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</si>
  <si>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</si>
  <si>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</si>
  <si>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</si>
  <si>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</si>
  <si>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</si>
  <si>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</si>
  <si>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</si>
  <si>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</si>
  <si>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</si>
  <si>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</si>
  <si>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</si>
  <si>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</si>
  <si>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</si>
  <si>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</si>
  <si>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</si>
  <si>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</si>
  <si>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</si>
  <si>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</si>
  <si>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</si>
  <si>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</si>
  <si>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</si>
  <si>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</si>
  <si>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</si>
  <si>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</si>
  <si>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</si>
  <si>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</si>
  <si>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</si>
  <si>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</si>
  <si>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</si>
  <si>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</si>
  <si>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</si>
  <si>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</si>
  <si>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</si>
  <si>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</si>
  <si>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</si>
  <si>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</si>
  <si>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</si>
  <si>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</si>
  <si>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</si>
  <si>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</si>
  <si>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</si>
  <si>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</si>
  <si>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</si>
  <si>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</si>
  <si>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</si>
  <si>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</si>
  <si>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</si>
  <si>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</si>
  <si>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</si>
  <si>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</si>
  <si>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</si>
  <si>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</si>
  <si>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</si>
  <si>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</si>
  <si>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</si>
  <si>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</si>
  <si>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</si>
  <si>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</si>
  <si>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</si>
  <si>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</si>
  <si>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</si>
  <si>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</si>
  <si>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</si>
  <si>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</si>
  <si>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</si>
  <si>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</si>
  <si>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</si>
  <si>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</si>
  <si>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</si>
  <si>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</si>
  <si>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</si>
  <si>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</si>
  <si>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</si>
  <si>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</si>
  <si>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</si>
  <si>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</si>
  <si>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</si>
  <si>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</si>
  <si>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</si>
  <si>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</si>
  <si>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</si>
  <si>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</si>
  <si>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</si>
  <si>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</si>
  <si>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</si>
  <si>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</si>
  <si>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</si>
  <si>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</si>
  <si>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</si>
  <si>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</si>
  <si>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</si>
  <si>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</si>
  <si>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</si>
  <si>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</si>
  <si>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</si>
  <si>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</si>
  <si>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</si>
  <si>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</si>
  <si>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</si>
  <si>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</si>
  <si>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</si>
  <si>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</si>
  <si>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</si>
  <si>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</si>
  <si>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</si>
  <si>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</si>
  <si>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</si>
  <si>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</si>
  <si>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</si>
  <si>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</si>
  <si>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</si>
  <si>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</si>
  <si>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</si>
  <si>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</si>
  <si>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</si>
  <si>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</si>
  <si>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</si>
  <si>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</si>
  <si>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</si>
  <si>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</si>
  <si>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</si>
  <si>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</si>
  <si>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</si>
  <si>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</si>
  <si>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</si>
  <si>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</si>
  <si>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</si>
  <si>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</si>
  <si>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</si>
  <si>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</si>
  <si>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</si>
  <si>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</si>
  <si>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</si>
  <si>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</si>
  <si>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</si>
  <si>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</si>
  <si>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</si>
  <si>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</si>
  <si>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</si>
  <si>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</si>
  <si>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</si>
  <si>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</si>
  <si>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</si>
  <si>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</si>
  <si>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</si>
  <si>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</si>
  <si>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</si>
  <si>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</si>
  <si>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</si>
  <si>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</si>
  <si>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</si>
  <si>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</si>
  <si>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</si>
  <si>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</si>
  <si>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</si>
  <si>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</si>
  <si>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</si>
  <si>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</si>
  <si>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</si>
  <si>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</si>
  <si>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</si>
  <si>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</si>
  <si>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</si>
  <si>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</si>
  <si>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</si>
  <si>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</si>
  <si>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</si>
  <si>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</si>
  <si>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</si>
  <si>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</si>
  <si>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</si>
  <si>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</si>
  <si>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</si>
  <si>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</si>
  <si>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</si>
  <si>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</si>
  <si>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</si>
  <si>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</si>
  <si>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</si>
  <si>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</si>
  <si>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</si>
  <si>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</si>
  <si>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</si>
  <si>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</si>
  <si>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</si>
  <si>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</si>
  <si>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</si>
  <si>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</si>
  <si>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</si>
  <si>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</si>
  <si>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</si>
  <si>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</si>
  <si>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</si>
  <si>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</si>
  <si>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</si>
  <si>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</si>
  <si>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</si>
  <si>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</si>
  <si>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</si>
  <si>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</si>
  <si>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</si>
  <si>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</si>
  <si>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</si>
  <si>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</si>
  <si>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</si>
  <si>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</si>
  <si>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</si>
  <si>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</si>
  <si>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</si>
  <si>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</si>
  <si>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</si>
  <si>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</si>
  <si>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</si>
  <si>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</si>
  <si>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</si>
  <si>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</si>
  <si>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</si>
  <si>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</si>
  <si>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</si>
  <si>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</si>
  <si>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</si>
  <si>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</si>
  <si>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</si>
  <si>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</si>
  <si>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</si>
  <si>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</si>
  <si>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</si>
  <si>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</si>
  <si>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</si>
  <si>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</si>
  <si>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</si>
  <si>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</si>
  <si>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</si>
  <si>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</si>
  <si>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</si>
  <si>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</si>
  <si>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</si>
  <si>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</si>
  <si>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</si>
  <si>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</si>
  <si>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</si>
  <si>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</si>
  <si>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</si>
  <si>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</si>
  <si>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</si>
  <si>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</si>
  <si>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</si>
  <si>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</si>
  <si>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</si>
  <si>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</si>
  <si>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</si>
  <si>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</si>
  <si>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</si>
  <si>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</si>
  <si>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</si>
  <si>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</si>
  <si>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</si>
  <si>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</si>
  <si>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</si>
  <si>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</si>
  <si>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</si>
  <si>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</si>
  <si>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</si>
  <si>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</si>
  <si>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</si>
  <si>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</si>
  <si>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</si>
  <si>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</si>
  <si>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</si>
  <si>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</si>
  <si>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</si>
  <si>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</si>
  <si>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</si>
  <si>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</si>
  <si>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</si>
  <si>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</si>
  <si>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</si>
  <si>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</si>
  <si>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</si>
  <si>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</si>
  <si>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</si>
  <si>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</si>
  <si>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</si>
  <si>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</si>
  <si>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</si>
  <si>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</si>
  <si>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</si>
  <si>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</si>
  <si>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</si>
  <si>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</si>
  <si>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</si>
  <si>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</si>
  <si>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</si>
  <si>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</si>
  <si>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</si>
  <si>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</si>
  <si>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</si>
  <si>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</si>
  <si>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</si>
  <si>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</si>
  <si>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</si>
  <si>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</si>
  <si>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</si>
  <si>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</si>
  <si>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</si>
  <si>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</si>
  <si>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</si>
  <si>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</si>
  <si>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</si>
  <si>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</si>
  <si>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</si>
  <si>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</si>
  <si>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</si>
  <si>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</si>
  <si>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</si>
  <si>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</si>
  <si>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</si>
  <si>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</si>
  <si>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</si>
  <si>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</si>
  <si>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</si>
  <si>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</si>
  <si>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</si>
  <si>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</si>
  <si>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</si>
  <si>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</si>
  <si>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</si>
  <si>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</si>
  <si>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</si>
  <si>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</si>
  <si>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</si>
  <si>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</si>
  <si>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</si>
  <si>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</si>
  <si>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</si>
  <si>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</si>
  <si>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</si>
  <si>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</si>
  <si>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</si>
  <si>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</si>
  <si>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</si>
  <si>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</si>
  <si>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</si>
  <si>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</si>
  <si>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</si>
  <si>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</si>
  <si>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</si>
  <si>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</si>
  <si>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</si>
  <si>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</si>
  <si>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</si>
  <si>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</si>
  <si>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</si>
  <si>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</si>
  <si>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</si>
  <si>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</si>
  <si>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</si>
  <si>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</si>
  <si>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</si>
  <si>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</si>
  <si>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</si>
  <si>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</si>
  <si>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</si>
  <si>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</si>
  <si>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</si>
  <si>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</si>
  <si>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</si>
  <si>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</si>
  <si>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</si>
  <si>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</si>
  <si>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</si>
  <si>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</si>
  <si>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</si>
  <si>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</si>
  <si>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</si>
  <si>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</si>
  <si>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</si>
  <si>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</si>
  <si>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</si>
  <si>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</si>
  <si>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</si>
  <si>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</si>
  <si>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</si>
  <si>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</si>
  <si>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</si>
  <si>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</si>
  <si>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</si>
  <si>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</si>
  <si>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</si>
  <si>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</si>
  <si>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</si>
  <si>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</si>
  <si>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</si>
  <si>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</si>
  <si>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</si>
  <si>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</si>
  <si>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</si>
  <si>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</si>
  <si>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</si>
  <si>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</si>
  <si>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</si>
  <si>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</si>
  <si>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</si>
  <si>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</si>
  <si>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</si>
  <si>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</si>
  <si>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</si>
  <si>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</si>
  <si>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</si>
  <si>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</si>
  <si>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</si>
  <si>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</si>
  <si>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</si>
  <si>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</si>
  <si>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</si>
  <si>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</si>
  <si>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</si>
  <si>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</si>
  <si>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</si>
  <si>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</si>
  <si>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</si>
  <si>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</si>
  <si>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</si>
  <si>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</si>
  <si>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</si>
  <si>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</si>
  <si>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</si>
  <si>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</si>
  <si>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</si>
  <si>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</si>
  <si>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</si>
  <si>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</si>
  <si>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</si>
  <si>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</si>
  <si>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</si>
  <si>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</si>
  <si>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</si>
  <si>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</si>
  <si>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</si>
  <si>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</si>
  <si>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</si>
  <si>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</si>
  <si>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</si>
  <si>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</si>
  <si>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</si>
  <si>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</si>
  <si>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</si>
  <si>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</si>
  <si>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</si>
  <si>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</si>
  <si>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</si>
  <si>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</si>
  <si>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</si>
  <si>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</si>
  <si>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</si>
  <si>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</si>
  <si>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</si>
  <si>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</si>
  <si>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</si>
  <si>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</si>
  <si>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</si>
  <si>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</si>
  <si>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</si>
  <si>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</si>
  <si>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</si>
  <si>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</si>
  <si>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</si>
  <si>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</si>
  <si>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</si>
  <si>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</si>
  <si>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</si>
  <si>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</si>
  <si>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</si>
  <si>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</si>
  <si>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</si>
  <si>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</si>
  <si>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</si>
  <si>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</si>
  <si>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</si>
  <si>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</si>
  <si>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</si>
  <si>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</si>
  <si>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</si>
  <si>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</si>
  <si>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</si>
  <si>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</si>
  <si>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</si>
  <si>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</si>
  <si>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</si>
  <si>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</si>
  <si>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</si>
  <si>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</si>
  <si>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</si>
  <si>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</si>
  <si>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</si>
  <si>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</si>
  <si>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</si>
  <si>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</si>
  <si>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</si>
  <si>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</si>
  <si>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</si>
  <si>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</si>
  <si>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</si>
  <si>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</si>
  <si>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</si>
  <si>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</si>
  <si>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</si>
  <si>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</si>
  <si>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</si>
  <si>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</si>
  <si>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</si>
  <si>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</si>
  <si>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</si>
  <si>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</si>
  <si>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</si>
  <si>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</si>
  <si>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</si>
  <si>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</si>
  <si>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</si>
  <si>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</si>
  <si>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</si>
  <si>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</si>
  <si>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</si>
  <si>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</si>
  <si>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</si>
  <si>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</si>
  <si>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</si>
  <si>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</si>
  <si>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</si>
  <si>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</si>
  <si>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</si>
  <si>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</si>
  <si>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</si>
  <si>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</si>
  <si>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</si>
  <si>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</si>
  <si>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</si>
  <si>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</si>
  <si>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</si>
  <si>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</si>
  <si>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</si>
  <si>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</si>
  <si>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</si>
  <si>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</si>
  <si>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</si>
  <si>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</si>
  <si>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</si>
  <si>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</si>
  <si>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</si>
  <si>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</si>
  <si>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</si>
  <si>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</si>
  <si>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</si>
  <si>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</si>
  <si>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</si>
  <si>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</si>
  <si>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</si>
  <si>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</si>
  <si>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</si>
  <si>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</si>
  <si>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</si>
  <si>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</si>
  <si>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</si>
  <si>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</si>
  <si>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</si>
  <si>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</si>
  <si>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</si>
  <si>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</si>
  <si>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</si>
  <si>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</si>
  <si>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</si>
  <si>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</si>
  <si>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</si>
  <si>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</si>
  <si>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</si>
  <si>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</si>
  <si>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</si>
  <si>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</si>
  <si>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</si>
  <si>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</si>
  <si>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</si>
  <si>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</si>
  <si>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</si>
  <si>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</si>
  <si>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</si>
  <si>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</si>
  <si>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</si>
  <si>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</si>
  <si>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</si>
  <si>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</si>
  <si>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</si>
  <si>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</si>
  <si>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</si>
  <si>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</si>
  <si>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</si>
  <si>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</si>
  <si>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</si>
  <si>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</si>
  <si>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</si>
  <si>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</si>
  <si>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</si>
  <si>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</si>
  <si>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</si>
  <si>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</si>
  <si>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</si>
  <si>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</si>
  <si>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</si>
  <si>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</si>
  <si>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</si>
  <si>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</si>
  <si>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</si>
  <si>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</si>
  <si>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</si>
  <si>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</si>
  <si>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</si>
  <si>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</si>
  <si>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</si>
  <si>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</si>
  <si>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</si>
  <si>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</si>
  <si>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</si>
  <si>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</si>
  <si>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</si>
  <si>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</si>
  <si>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</si>
  <si>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</si>
  <si>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</si>
  <si>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</si>
  <si>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</si>
  <si>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</si>
  <si>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</si>
  <si>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</si>
  <si>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</si>
  <si>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</si>
  <si>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</si>
  <si>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</si>
  <si>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</si>
  <si>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</si>
  <si>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</si>
  <si>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</si>
  <si>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</si>
  <si>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</si>
  <si>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</si>
  <si>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</si>
  <si>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</si>
  <si>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</si>
  <si>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</si>
  <si>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</si>
  <si>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</si>
  <si>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</si>
  <si>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</si>
  <si>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</si>
  <si>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</si>
  <si>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</si>
  <si>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</si>
  <si>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</si>
  <si>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</si>
  <si>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</si>
  <si>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</si>
  <si>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</si>
  <si>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</si>
  <si>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</si>
  <si>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</si>
  <si>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</si>
  <si>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</si>
  <si>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</si>
  <si>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</si>
  <si>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</si>
  <si>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</si>
  <si>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</si>
  <si>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</si>
  <si>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</si>
  <si>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</si>
  <si>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</si>
  <si>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</si>
  <si>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</si>
  <si>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</si>
  <si>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</si>
  <si>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</si>
  <si>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</si>
  <si>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</si>
  <si>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</si>
  <si>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</si>
  <si>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</si>
  <si>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</si>
  <si>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</si>
  <si>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</si>
  <si>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</si>
  <si>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</si>
  <si>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</si>
  <si>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</si>
  <si>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</si>
  <si>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</si>
  <si>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</si>
  <si>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</si>
  <si>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</si>
  <si>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</si>
  <si>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</si>
  <si>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</si>
  <si>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</si>
  <si>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</si>
  <si>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</si>
  <si>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</si>
  <si>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</si>
  <si>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</si>
  <si>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</si>
  <si>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</si>
  <si>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</si>
  <si>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</si>
  <si>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</si>
  <si>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</si>
  <si>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</si>
  <si>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</si>
  <si>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</si>
  <si>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</si>
  <si>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</si>
  <si>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</si>
  <si>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</si>
  <si>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</si>
  <si>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</si>
  <si>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</si>
  <si>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</si>
  <si>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</si>
  <si>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</si>
  <si>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</si>
  <si>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</si>
  <si>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</si>
  <si>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</si>
  <si>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</si>
  <si>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</si>
  <si>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</si>
  <si>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</si>
  <si>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</si>
  <si>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</si>
  <si>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</si>
  <si>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</si>
  <si>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</si>
  <si>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</si>
  <si>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</si>
  <si>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</si>
  <si>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</si>
  <si>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</si>
  <si>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</si>
  <si>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</si>
  <si>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</si>
  <si>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</si>
  <si>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</si>
  <si>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</si>
  <si>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</si>
  <si>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</si>
  <si>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</si>
  <si>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</si>
  <si>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</si>
  <si>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</si>
  <si>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</si>
  <si>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</si>
  <si>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</si>
  <si>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</si>
  <si>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</si>
  <si>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</si>
  <si>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</si>
  <si>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</si>
  <si>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</si>
  <si>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</si>
  <si>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</si>
  <si>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</si>
  <si>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</si>
  <si>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</si>
  <si>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</si>
  <si>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</si>
  <si>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</si>
  <si>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</si>
  <si>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</si>
  <si>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</si>
  <si>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</si>
  <si>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</si>
  <si>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</si>
  <si>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</si>
  <si>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</si>
  <si>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</si>
  <si>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</si>
  <si>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</si>
  <si>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</si>
  <si>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</si>
  <si>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</si>
  <si>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</si>
  <si>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</si>
  <si>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</si>
  <si>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</si>
  <si>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</si>
  <si>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</si>
  <si>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</si>
  <si>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</si>
  <si>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</si>
  <si>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</si>
  <si>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</si>
  <si>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</si>
  <si>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</si>
  <si>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</si>
  <si>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</si>
  <si>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</si>
  <si>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</si>
  <si>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</si>
  <si>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</si>
  <si>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</si>
  <si>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</si>
  <si>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</si>
  <si>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</si>
  <si>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</si>
  <si>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</si>
  <si>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</si>
  <si>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</si>
  <si>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</si>
  <si>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</si>
  <si>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</si>
  <si>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</si>
  <si>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</si>
  <si>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</si>
  <si>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</si>
  <si>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</si>
  <si>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</si>
  <si>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</si>
  <si>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</si>
  <si>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</si>
  <si>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</si>
  <si>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</si>
  <si>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</si>
  <si>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</si>
  <si>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</si>
  <si>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</si>
  <si>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</si>
  <si>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</si>
  <si>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</si>
  <si>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</si>
  <si>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</si>
  <si>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</si>
  <si>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</si>
  <si>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</si>
  <si>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</si>
  <si>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</si>
  <si>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</si>
  <si>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</si>
  <si>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</si>
  <si>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</si>
  <si>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</si>
  <si>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</si>
  <si>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</si>
  <si>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</si>
  <si>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</si>
  <si>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</si>
  <si>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</si>
  <si>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</si>
  <si>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</si>
  <si>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</si>
  <si>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</si>
  <si>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</si>
  <si>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</si>
  <si>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</si>
  <si>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</si>
  <si>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</si>
  <si>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</si>
  <si>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</si>
  <si>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</si>
  <si>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</si>
  <si>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</si>
  <si>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</si>
  <si>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</si>
  <si>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</si>
  <si>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</si>
  <si>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</si>
  <si>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</si>
  <si>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</si>
  <si>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</si>
  <si>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</si>
  <si>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</si>
  <si>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</si>
  <si>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</si>
  <si>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</si>
  <si>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</si>
  <si>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</si>
  <si>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</si>
  <si>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</si>
  <si>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</si>
  <si>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</si>
  <si>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</si>
  <si>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</si>
  <si>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</si>
  <si>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</si>
  <si>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</si>
  <si>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</si>
  <si>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</si>
  <si>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</si>
  <si>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</si>
  <si>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</si>
  <si>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</si>
  <si>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</si>
  <si>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</si>
  <si>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</si>
  <si>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</si>
  <si>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</si>
  <si>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</si>
  <si>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</si>
  <si>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</si>
  <si>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</si>
  <si>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</si>
  <si>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</si>
  <si>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</si>
  <si>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</si>
  <si>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</si>
  <si>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</si>
  <si>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</si>
  <si>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</si>
  <si>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</si>
  <si>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</si>
  <si>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</si>
  <si>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</si>
  <si>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</si>
  <si>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</si>
  <si>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</si>
  <si>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</si>
  <si>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</si>
  <si>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</si>
  <si>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</si>
  <si>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</si>
  <si>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</si>
  <si>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</si>
  <si>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</si>
  <si>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</si>
  <si>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</si>
  <si>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</si>
  <si>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</si>
  <si>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</si>
  <si>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</si>
  <si>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</si>
  <si>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</si>
  <si>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</si>
  <si>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</si>
  <si>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</si>
  <si>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</si>
  <si>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</si>
  <si>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</si>
  <si>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</si>
  <si>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</si>
  <si>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</si>
  <si>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</si>
  <si>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</si>
  <si>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</si>
  <si>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</si>
  <si>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</si>
  <si>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</si>
  <si>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</si>
  <si>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</si>
  <si>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</si>
  <si>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</si>
  <si>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</si>
  <si>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</si>
  <si>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</si>
  <si>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</si>
  <si>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</si>
  <si>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</si>
  <si>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</si>
  <si>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</si>
  <si>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</si>
  <si>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</si>
  <si>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</si>
  <si>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</si>
  <si>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</si>
  <si>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</si>
  <si>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</si>
  <si>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</si>
  <si>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</si>
  <si>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</si>
  <si>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</si>
  <si>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</si>
  <si>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</si>
  <si>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</si>
  <si>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</si>
  <si>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</si>
  <si>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</si>
  <si>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</si>
  <si>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</si>
  <si>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</si>
  <si>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</si>
  <si>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</si>
  <si>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</si>
  <si>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</si>
  <si>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</si>
  <si>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</si>
  <si>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</si>
  <si>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</si>
  <si>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</si>
  <si>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</si>
  <si>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</si>
  <si>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</si>
  <si>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</si>
  <si>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</si>
  <si>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</si>
  <si>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</si>
  <si>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</si>
  <si>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</si>
  <si>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</si>
  <si>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</si>
  <si>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</si>
  <si>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</si>
  <si>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</si>
  <si>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</si>
  <si>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</si>
  <si>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</si>
  <si>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</si>
  <si>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</si>
  <si>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</si>
  <si>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</si>
  <si>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</si>
  <si>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</si>
  <si>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</si>
  <si>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</si>
  <si>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</si>
  <si>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</si>
  <si>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</si>
  <si>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</si>
  <si>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</si>
  <si>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</si>
  <si>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</si>
  <si>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</si>
  <si>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</si>
  <si>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</si>
  <si>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</si>
  <si>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</si>
  <si>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</si>
  <si>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</si>
  <si>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</si>
  <si>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</si>
  <si>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</si>
  <si>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</si>
  <si>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</si>
  <si>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</si>
  <si>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</si>
  <si>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</si>
  <si>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</si>
  <si>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</si>
  <si>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</si>
  <si>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</si>
  <si>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</si>
  <si>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</si>
  <si>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</si>
  <si>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</si>
  <si>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</si>
  <si>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</si>
  <si>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</si>
  <si>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</si>
  <si>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</si>
  <si>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</si>
  <si>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</si>
  <si>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</si>
  <si>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</si>
  <si>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</si>
  <si>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</si>
  <si>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</si>
  <si>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</si>
  <si>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</si>
  <si>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</si>
  <si>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</si>
  <si>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</si>
  <si>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</si>
  <si>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</si>
  <si>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</si>
  <si>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</si>
  <si>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</si>
  <si>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</si>
  <si>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</si>
  <si>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</si>
  <si>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</si>
  <si>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</si>
  <si>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</si>
  <si>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</si>
  <si>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</si>
  <si>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</si>
  <si>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</si>
  <si>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</si>
  <si>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</si>
  <si>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</si>
  <si>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</si>
  <si>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</si>
  <si>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</si>
  <si>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</si>
  <si>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</si>
  <si>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</si>
  <si>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</si>
  <si>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</si>
  <si>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</si>
  <si>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</si>
  <si>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</si>
  <si>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</si>
  <si>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</si>
  <si>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</si>
  <si>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</si>
  <si>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</si>
  <si>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</si>
  <si>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</si>
  <si>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</si>
  <si>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</si>
  <si>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</si>
  <si>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</si>
  <si>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</si>
  <si>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</si>
  <si>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</si>
  <si>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</si>
  <si>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</si>
  <si>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</si>
  <si>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</si>
  <si>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</si>
  <si>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</si>
  <si>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</si>
  <si>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</si>
  <si>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</si>
  <si>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</si>
  <si>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</si>
  <si>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</si>
  <si>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</si>
  <si>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</si>
  <si>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</si>
  <si>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</si>
  <si>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</si>
  <si>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</si>
  <si>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</si>
  <si>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</si>
  <si>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</si>
  <si>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</si>
  <si>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</si>
  <si>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</si>
  <si>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</si>
  <si>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</si>
  <si>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</si>
  <si>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</si>
  <si>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</si>
  <si>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</si>
  <si>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</si>
  <si>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</si>
  <si>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</si>
  <si>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</si>
  <si>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</si>
  <si>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</si>
  <si>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</si>
  <si>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</si>
  <si>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</si>
  <si>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</si>
  <si>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</si>
  <si>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</si>
  <si>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</si>
  <si>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</si>
  <si>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</si>
  <si>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</si>
  <si>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</si>
  <si>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</si>
  <si>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</si>
  <si>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</si>
  <si>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</si>
  <si>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</si>
  <si>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</si>
  <si>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</si>
  <si>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</si>
  <si>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</si>
  <si>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</si>
  <si>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</si>
  <si>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</si>
  <si>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</si>
  <si>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</si>
  <si>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</si>
  <si>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</si>
  <si>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</si>
  <si>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</si>
  <si>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</si>
  <si>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</si>
  <si>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</si>
  <si>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</si>
  <si>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</si>
  <si>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</si>
  <si>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</si>
  <si>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</si>
  <si>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</si>
  <si>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</si>
  <si>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</si>
  <si>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</si>
  <si>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</si>
  <si>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</si>
  <si>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</si>
  <si>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</si>
  <si>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</si>
  <si>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</si>
  <si>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</si>
  <si>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</si>
  <si>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</si>
  <si>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</si>
  <si>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</si>
  <si>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</si>
  <si>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</si>
  <si>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</si>
  <si>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</si>
  <si>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</si>
  <si>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</si>
  <si>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</si>
  <si>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</si>
  <si>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</si>
  <si>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</si>
  <si>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</si>
  <si>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</si>
  <si>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</si>
  <si>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</si>
  <si>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</si>
  <si>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</si>
  <si>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</si>
  <si>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</si>
  <si>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</si>
  <si>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</si>
  <si>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</si>
  <si>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</si>
  <si>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</si>
  <si>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</si>
  <si>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</si>
  <si>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</si>
  <si>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</si>
  <si>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</si>
  <si>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</si>
  <si>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</si>
  <si>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</si>
  <si>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</si>
  <si>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</si>
  <si>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</si>
  <si>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</si>
  <si>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</si>
  <si>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</si>
  <si>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</si>
  <si>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</si>
  <si>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</si>
  <si>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</si>
  <si>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</si>
  <si>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</si>
  <si>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</si>
  <si>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</si>
  <si>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</si>
  <si>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</si>
  <si>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</si>
  <si>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</si>
  <si>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</si>
  <si>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</si>
  <si>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</si>
  <si>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</si>
  <si>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</si>
  <si>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</si>
  <si>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</si>
  <si>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</si>
  <si>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</si>
  <si>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</si>
  <si>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</si>
  <si>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</si>
  <si>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</si>
  <si>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</si>
  <si>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</si>
  <si>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</si>
  <si>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</si>
  <si>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</si>
  <si>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</si>
  <si>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</si>
  <si>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</si>
  <si>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</si>
  <si>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</si>
  <si>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</si>
  <si>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</si>
  <si>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</si>
  <si>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</si>
  <si>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</si>
  <si>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</si>
  <si>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</si>
  <si>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</si>
  <si>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</si>
  <si>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</si>
  <si>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</si>
  <si>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</si>
  <si>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</si>
  <si>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</si>
  <si>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</si>
  <si>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</si>
  <si>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</si>
  <si>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</si>
  <si>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</si>
  <si>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</si>
  <si>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</si>
  <si>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</si>
  <si>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</si>
  <si>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</si>
  <si>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</si>
  <si>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</si>
  <si>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</si>
  <si>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</si>
  <si>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</si>
  <si>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</si>
  <si>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</si>
  <si>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</si>
  <si>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</si>
  <si>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</si>
  <si>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</si>
  <si>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</si>
  <si>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</si>
  <si>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</si>
  <si>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</si>
  <si>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</si>
  <si>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</si>
  <si>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</si>
  <si>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</si>
  <si>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</si>
  <si>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</si>
  <si>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</si>
  <si>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</si>
  <si>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</si>
  <si>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</si>
  <si>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</si>
  <si>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</si>
  <si>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</si>
  <si>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</si>
  <si>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</si>
  <si>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</si>
  <si>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</si>
  <si>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</si>
  <si>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</si>
  <si>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</si>
  <si>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</si>
  <si>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</si>
  <si>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</si>
  <si>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</si>
  <si>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</si>
  <si>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</si>
  <si>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</si>
  <si>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</si>
  <si>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</si>
  <si>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</si>
  <si>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</si>
  <si>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</si>
  <si>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</si>
  <si>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</si>
  <si>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</si>
  <si>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</si>
  <si>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</si>
  <si>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</si>
  <si>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</si>
  <si>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</si>
  <si>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</si>
  <si>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</si>
  <si>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</si>
  <si>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</si>
  <si>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</si>
  <si>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</si>
  <si>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</si>
  <si>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</si>
  <si>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</si>
  <si>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</si>
  <si>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</si>
  <si>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</si>
  <si>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</si>
  <si>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</si>
  <si>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</si>
  <si>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</si>
  <si>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</si>
  <si>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</si>
  <si>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</si>
  <si>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</si>
  <si>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</si>
  <si>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</si>
  <si>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</si>
  <si>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</si>
  <si>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</si>
  <si>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</si>
  <si>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</si>
  <si>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</si>
  <si>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</si>
  <si>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</si>
  <si>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</si>
  <si>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</si>
  <si>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</si>
  <si>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</si>
  <si>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</si>
  <si>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</si>
  <si>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</si>
  <si>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</si>
  <si>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</si>
  <si>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</si>
  <si>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</si>
  <si>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</si>
  <si>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</si>
  <si>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</si>
  <si>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</si>
  <si>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</si>
  <si>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</si>
  <si>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</si>
  <si>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</si>
  <si>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</si>
  <si>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</si>
  <si>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</si>
  <si>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</si>
  <si>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</si>
  <si>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</si>
  <si>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</si>
  <si>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</si>
  <si>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</si>
  <si>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</si>
  <si>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</si>
  <si>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</si>
  <si>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</si>
  <si>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</si>
  <si>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</si>
  <si>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</si>
  <si>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</si>
  <si>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</si>
  <si>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</si>
  <si>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</si>
  <si>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</si>
  <si>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</si>
  <si>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</si>
  <si>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</si>
  <si>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</si>
  <si>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</si>
  <si>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</si>
  <si>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</si>
  <si>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</si>
  <si>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</si>
  <si>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</si>
  <si>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</si>
  <si>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</si>
  <si>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</si>
  <si>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</si>
  <si>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</si>
  <si>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</si>
  <si>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</si>
  <si>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</si>
  <si>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</si>
  <si>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</si>
  <si>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</si>
  <si>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</si>
  <si>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</si>
  <si>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</si>
  <si>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</si>
  <si>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</si>
  <si>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</si>
  <si>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</si>
  <si>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</si>
  <si>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</si>
  <si>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</si>
  <si>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</si>
  <si>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</si>
  <si>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</si>
  <si>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</si>
  <si>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</si>
  <si>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</si>
  <si>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</si>
  <si>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</si>
  <si>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</si>
  <si>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</si>
  <si>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</si>
  <si>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</si>
  <si>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</si>
  <si>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</si>
  <si>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</si>
  <si>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</si>
  <si>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</si>
  <si>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</si>
  <si>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</si>
  <si>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</si>
  <si>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</si>
  <si>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</si>
  <si>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</si>
  <si>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</si>
  <si>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</si>
  <si>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</si>
  <si>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</si>
  <si>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</si>
  <si>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</si>
  <si>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</si>
  <si>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</si>
  <si>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</si>
  <si>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</si>
  <si>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</si>
  <si>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</si>
  <si>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</si>
  <si>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</si>
  <si>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</si>
  <si>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</si>
  <si>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</si>
  <si>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</si>
  <si>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</si>
  <si>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</si>
  <si>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</si>
  <si>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</si>
  <si>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</si>
  <si>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</si>
  <si>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</si>
  <si>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</si>
  <si>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</si>
  <si>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</si>
  <si>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</si>
  <si>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</si>
  <si>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</si>
  <si>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</si>
  <si>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</si>
  <si>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</si>
  <si>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</si>
  <si>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</si>
  <si>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</si>
  <si>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</si>
  <si>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</si>
  <si>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</si>
  <si>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</si>
  <si>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</si>
  <si>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</si>
  <si>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</si>
  <si>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</si>
  <si>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</si>
  <si>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</si>
  <si>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</si>
  <si>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</si>
  <si>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</si>
  <si>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</si>
  <si>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</si>
  <si>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</si>
  <si>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</si>
  <si>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</si>
  <si>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</si>
  <si>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</si>
  <si>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</si>
  <si>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</si>
  <si>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</si>
  <si>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</si>
  <si>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</si>
  <si>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</si>
  <si>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</si>
  <si>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</si>
  <si>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</si>
  <si>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</si>
  <si>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</si>
  <si>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</si>
  <si>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</si>
  <si>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</si>
  <si>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</si>
  <si>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</si>
  <si>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</si>
  <si>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</si>
  <si>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</si>
  <si>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</si>
  <si>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</si>
  <si>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</si>
  <si>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</si>
  <si>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</si>
  <si>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</si>
  <si>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</si>
  <si>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</si>
  <si>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</si>
  <si>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</si>
  <si>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</si>
  <si>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</si>
  <si>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</si>
  <si>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</si>
  <si>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</si>
  <si>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</si>
  <si>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</si>
  <si>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</si>
  <si>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</si>
  <si>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</si>
  <si>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</si>
  <si>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</si>
  <si>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</si>
  <si>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</si>
  <si>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</si>
  <si>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</si>
  <si>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</si>
  <si>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</si>
  <si>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</si>
  <si>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</si>
  <si>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</si>
  <si>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</si>
  <si>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</si>
  <si>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</si>
  <si>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</si>
  <si>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</si>
  <si>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</si>
  <si>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</si>
  <si>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</si>
  <si>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</si>
  <si>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</si>
  <si>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</si>
  <si>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</si>
  <si>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</si>
  <si>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</si>
  <si>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</si>
  <si>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</si>
  <si>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</si>
  <si>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</si>
  <si>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</si>
  <si>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</si>
  <si>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</si>
  <si>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</si>
  <si>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</si>
  <si>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</si>
  <si>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</si>
  <si>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</si>
  <si>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</si>
  <si>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</si>
  <si>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</si>
  <si>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</si>
  <si>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</si>
  <si>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</si>
  <si>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</si>
  <si>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</si>
  <si>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</si>
  <si>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</si>
  <si>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</si>
  <si>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</si>
  <si>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</si>
  <si>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</si>
  <si>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</si>
  <si>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</si>
  <si>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</si>
  <si>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</si>
  <si>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</si>
  <si>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</si>
  <si>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</si>
  <si>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</si>
  <si>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</si>
  <si>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</si>
  <si>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</si>
  <si>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</si>
  <si>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</si>
  <si>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</si>
  <si>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</si>
  <si>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</si>
  <si>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</si>
  <si>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</si>
  <si>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</si>
  <si>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</si>
  <si>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</si>
  <si>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</si>
  <si>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</si>
  <si>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</si>
  <si>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</si>
  <si>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</si>
  <si>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</si>
  <si>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</si>
  <si>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</si>
  <si>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</si>
  <si>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</si>
  <si>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</si>
  <si>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</si>
  <si>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</si>
  <si>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</si>
  <si>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</si>
  <si>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</si>
  <si>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</si>
  <si>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</si>
  <si>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</si>
  <si>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</si>
  <si>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</si>
  <si>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</si>
  <si>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</si>
  <si>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</si>
  <si>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</si>
  <si>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</si>
  <si>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</si>
  <si>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</si>
  <si>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</si>
  <si>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</si>
  <si>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</si>
  <si>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</si>
  <si>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</si>
  <si>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</si>
  <si>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</si>
  <si>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</si>
  <si>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</si>
  <si>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</si>
  <si>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</si>
  <si>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</si>
  <si>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</si>
  <si>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</si>
  <si>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</si>
  <si>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</si>
  <si>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</si>
  <si>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</si>
  <si>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</si>
  <si>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</si>
  <si>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</si>
  <si>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</si>
  <si>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</si>
  <si>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</si>
  <si>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</si>
  <si>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</si>
  <si>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</si>
  <si>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</si>
  <si>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</si>
  <si>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</si>
  <si>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</si>
  <si>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</si>
  <si>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</si>
  <si>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</si>
  <si>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</si>
  <si>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</si>
  <si>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</si>
  <si>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</si>
  <si>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</si>
  <si>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</si>
  <si>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</si>
  <si>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</si>
  <si>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</si>
  <si>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</si>
  <si>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</si>
  <si>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</si>
  <si>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</si>
  <si>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</si>
  <si>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</si>
  <si>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</si>
  <si>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</si>
  <si>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</si>
  <si>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</si>
  <si>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</si>
  <si>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</si>
  <si>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</si>
  <si>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</si>
  <si>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</si>
  <si>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</si>
  <si>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</si>
  <si>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</si>
  <si>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</si>
  <si>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</si>
  <si>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</si>
  <si>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</si>
  <si>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</si>
  <si>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</si>
  <si>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</si>
  <si>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</si>
  <si>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</si>
  <si>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</si>
  <si>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</si>
  <si>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</si>
  <si>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</si>
  <si>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</si>
  <si>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</si>
  <si>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</si>
  <si>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</si>
  <si>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</si>
  <si>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</si>
  <si>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</si>
  <si>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</si>
  <si>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</si>
  <si>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</si>
  <si>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</si>
  <si>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</si>
  <si>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</si>
  <si>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</si>
  <si>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</si>
  <si>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</si>
  <si>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</si>
  <si>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</si>
  <si>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</si>
  <si>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</si>
  <si>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</si>
  <si>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</si>
  <si>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</si>
  <si>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</si>
  <si>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</si>
  <si>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</si>
  <si>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</si>
  <si>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</si>
  <si>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</si>
  <si>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</si>
  <si>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</si>
  <si>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</si>
  <si>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</si>
  <si>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</si>
  <si>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</si>
  <si>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</si>
  <si>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</si>
  <si>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</si>
  <si>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</si>
  <si>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</si>
  <si>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</si>
  <si>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</si>
  <si>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</si>
  <si>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</si>
  <si>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</si>
  <si>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</si>
  <si>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</si>
  <si>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</si>
  <si>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</si>
  <si>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</si>
  <si>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</si>
  <si>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</si>
  <si>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</si>
  <si>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</si>
  <si>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</si>
  <si>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</si>
  <si>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</si>
  <si>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</si>
  <si>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</si>
  <si>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</si>
  <si>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</si>
  <si>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</si>
  <si>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</si>
  <si>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</si>
  <si>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</si>
  <si>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</si>
  <si>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</si>
  <si>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</si>
  <si>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</si>
  <si>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</si>
  <si>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</si>
  <si>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</si>
  <si>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</si>
  <si>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</si>
  <si>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</si>
  <si>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</si>
  <si>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</si>
  <si>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</si>
  <si>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</si>
  <si>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</si>
  <si>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</si>
  <si>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</si>
  <si>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</si>
  <si>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</si>
  <si>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</si>
  <si>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</si>
  <si>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</si>
  <si>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</si>
  <si>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</si>
  <si>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</si>
  <si>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</si>
  <si>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</si>
  <si>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</si>
  <si>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</si>
  <si>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</si>
  <si>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</si>
  <si>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</si>
  <si>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</si>
  <si>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</si>
  <si>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</si>
  <si>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</si>
  <si>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</si>
  <si>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</si>
  <si>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</si>
  <si>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</si>
  <si>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</si>
  <si>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</si>
  <si>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</si>
  <si>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</si>
  <si>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</si>
  <si>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</si>
  <si>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</si>
  <si>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</si>
  <si>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</si>
  <si>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</si>
  <si>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</si>
  <si>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</si>
  <si>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</si>
  <si>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</si>
  <si>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</si>
  <si>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</si>
  <si>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</si>
  <si>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</si>
  <si>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</si>
  <si>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</si>
  <si>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</si>
  <si>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</si>
  <si>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</si>
  <si>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</si>
  <si>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</si>
  <si>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</si>
  <si>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</si>
  <si>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</si>
  <si>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</si>
  <si>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</si>
  <si>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</si>
  <si>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</si>
  <si>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</si>
  <si>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</si>
  <si>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</si>
  <si>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</si>
  <si>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</si>
  <si>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</si>
  <si>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</si>
  <si>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</si>
  <si>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</si>
  <si>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</si>
  <si>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</si>
  <si>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</si>
  <si>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</si>
  <si>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</si>
  <si>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</si>
  <si>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</si>
  <si>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</si>
  <si>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</si>
  <si>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</si>
  <si>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</si>
  <si>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</si>
  <si>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</si>
  <si>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</si>
  <si>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</si>
  <si>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</si>
  <si>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</si>
  <si>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</si>
  <si>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</si>
  <si>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</si>
  <si>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</si>
  <si>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</si>
  <si>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</si>
  <si>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</si>
  <si>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</si>
  <si>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</si>
  <si>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</si>
  <si>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</si>
  <si>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</si>
  <si>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</si>
  <si>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</si>
  <si>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</si>
  <si>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</si>
  <si>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</si>
  <si>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</si>
  <si>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</si>
  <si>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</si>
  <si>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</si>
  <si>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</si>
  <si>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</si>
  <si>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</si>
  <si>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</si>
  <si>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</si>
  <si>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</si>
  <si>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</si>
  <si>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</si>
  <si>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</si>
  <si>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</si>
  <si>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</si>
  <si>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</si>
  <si>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</si>
  <si>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</si>
  <si>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</si>
  <si>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</si>
  <si>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</si>
  <si>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</si>
  <si>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</si>
  <si>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</si>
  <si>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</si>
  <si>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</si>
  <si>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</si>
  <si>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</si>
  <si>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</si>
  <si>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</si>
  <si>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</si>
  <si>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</si>
  <si>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</si>
  <si>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</si>
  <si>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</si>
  <si>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</si>
  <si>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</si>
  <si>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</si>
  <si>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</si>
  <si>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</si>
  <si>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</si>
  <si>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</si>
  <si>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</si>
  <si>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</si>
  <si>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</si>
  <si>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</si>
  <si>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</si>
  <si>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</si>
  <si>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</si>
  <si>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</si>
  <si>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</si>
  <si>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</si>
  <si>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</si>
  <si>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</si>
  <si>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</si>
  <si>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</si>
  <si>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</si>
  <si>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</si>
  <si>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</si>
  <si>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</si>
  <si>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</si>
  <si>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</si>
  <si>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</si>
  <si>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</si>
  <si>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</si>
  <si>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</si>
  <si>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</si>
  <si>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</si>
  <si>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</si>
  <si>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</si>
  <si>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</si>
  <si>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</si>
  <si>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</si>
  <si>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</si>
  <si>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</si>
  <si>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</si>
  <si>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</si>
  <si>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</si>
  <si>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</si>
  <si>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</si>
  <si>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</si>
  <si>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</si>
  <si>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</si>
  <si>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</si>
  <si>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</si>
  <si>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</si>
  <si>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</si>
  <si>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</si>
  <si>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</si>
  <si>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</si>
  <si>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</si>
  <si>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</si>
  <si>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</si>
  <si>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</si>
  <si>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</si>
  <si>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</si>
  <si>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</si>
  <si>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</si>
  <si>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</si>
  <si>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</si>
  <si>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</si>
  <si>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</si>
  <si>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</si>
  <si>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</si>
  <si>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</si>
  <si>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</si>
  <si>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</si>
  <si>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</si>
  <si>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</si>
  <si>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</si>
  <si>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</si>
  <si>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</si>
  <si>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</si>
  <si>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</si>
  <si>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</si>
  <si>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</si>
  <si>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</si>
  <si>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</si>
  <si>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</si>
  <si>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</si>
  <si>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</si>
  <si>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</si>
  <si>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</si>
  <si>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</si>
  <si>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</si>
  <si>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</si>
  <si>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</si>
  <si>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</si>
  <si>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</si>
  <si>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</si>
  <si>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</si>
  <si>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</si>
  <si>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</si>
  <si>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</si>
  <si>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</si>
  <si>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</si>
  <si>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</si>
  <si>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</si>
  <si>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</si>
  <si>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</si>
  <si>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</si>
  <si>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</si>
  <si>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</si>
  <si>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</si>
  <si>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</si>
  <si>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</si>
  <si>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</si>
  <si>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</si>
  <si>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</si>
  <si>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</si>
  <si>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</si>
  <si>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</si>
  <si>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</si>
  <si>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</si>
  <si>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</si>
  <si>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</si>
  <si>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</si>
  <si>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</si>
  <si>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</si>
  <si>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</si>
  <si>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</si>
  <si>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</si>
  <si>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</si>
  <si>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</si>
  <si>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</si>
  <si>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</si>
  <si>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</si>
  <si>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</si>
  <si>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</si>
  <si>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</si>
  <si>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</si>
  <si>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</si>
  <si>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</si>
  <si>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</si>
  <si>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</si>
  <si>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</si>
  <si>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</si>
  <si>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</si>
  <si>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</si>
  <si>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</si>
  <si>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</si>
  <si>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</si>
  <si>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</si>
  <si>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</si>
  <si>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</si>
  <si>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</si>
  <si>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</si>
  <si>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</si>
  <si>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</si>
  <si>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</si>
  <si>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</si>
  <si>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</si>
  <si>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</si>
  <si>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</si>
  <si>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</si>
  <si>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</si>
  <si>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</si>
  <si>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</si>
  <si>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</si>
  <si>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</si>
  <si>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</si>
  <si>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</si>
  <si>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</si>
  <si>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</si>
  <si>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</si>
  <si>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</si>
  <si>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</si>
  <si>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</si>
  <si>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</si>
  <si>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</si>
  <si>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</si>
  <si>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</si>
  <si>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</si>
  <si>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</si>
  <si>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</si>
  <si>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</si>
  <si>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</si>
  <si>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</si>
  <si>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</si>
  <si>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</si>
  <si>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</si>
  <si>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</si>
  <si>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</si>
  <si>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</si>
  <si>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</si>
  <si>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</si>
  <si>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</si>
  <si>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</si>
  <si>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</si>
  <si>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</si>
  <si>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</si>
  <si>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</si>
  <si>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</si>
  <si>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</si>
  <si>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</si>
  <si>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</si>
  <si>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</si>
  <si>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</si>
  <si>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</si>
  <si>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</si>
  <si>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</si>
  <si>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</si>
  <si>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</si>
  <si>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</si>
  <si>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</si>
  <si>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</si>
  <si>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</si>
  <si>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</si>
  <si>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</si>
  <si>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</si>
  <si>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</si>
  <si>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</si>
  <si>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</si>
  <si>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</si>
  <si>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</si>
  <si>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</si>
  <si>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</si>
  <si>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</si>
  <si>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</si>
  <si>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</si>
  <si>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</si>
  <si>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</si>
  <si>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</si>
  <si>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</si>
  <si>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</si>
  <si>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</si>
  <si>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</si>
  <si>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</si>
  <si>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</si>
  <si>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</si>
  <si>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</si>
  <si>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</si>
  <si>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</si>
  <si>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</si>
  <si>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</si>
  <si>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</si>
  <si>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</si>
  <si>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</si>
  <si>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</si>
  <si>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</si>
  <si>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</si>
  <si>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</si>
  <si>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</si>
  <si>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</si>
  <si>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</si>
  <si>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</si>
  <si>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</si>
  <si>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</si>
  <si>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</si>
  <si>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</si>
  <si>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</si>
  <si>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</si>
  <si>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</si>
  <si>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</si>
  <si>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</si>
  <si>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</si>
  <si>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</si>
  <si>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</si>
  <si>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</si>
  <si>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</si>
  <si>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</si>
  <si>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</si>
  <si>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</si>
  <si>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</si>
  <si>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</si>
  <si>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</si>
  <si>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</si>
  <si>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</si>
  <si>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</si>
  <si>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</si>
  <si>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</si>
  <si>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</si>
  <si>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</si>
  <si>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</si>
  <si>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</si>
  <si>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</si>
  <si>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</si>
  <si>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</si>
  <si>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</si>
  <si>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</si>
  <si>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</si>
  <si>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</si>
  <si>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</si>
  <si>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</si>
  <si>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</si>
  <si>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</si>
  <si>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</si>
  <si>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</si>
  <si>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</si>
  <si>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</si>
  <si>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</si>
  <si>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</si>
  <si>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</si>
  <si>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</si>
  <si>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</si>
  <si>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</si>
  <si>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</si>
  <si>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</si>
  <si>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</si>
  <si>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</si>
  <si>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</si>
  <si>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</si>
  <si>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</si>
  <si>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</si>
  <si>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</si>
  <si>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</si>
  <si>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</si>
  <si>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</si>
  <si>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</si>
  <si>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</si>
  <si>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</si>
  <si>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</si>
  <si>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</si>
  <si>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</si>
  <si>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</si>
  <si>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</si>
  <si>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</si>
  <si>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</si>
  <si>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</si>
  <si>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</si>
  <si>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</si>
  <si>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</si>
  <si>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</si>
  <si>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</si>
  <si>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</si>
  <si>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</si>
  <si>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</si>
  <si>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</si>
  <si>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</si>
  <si>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</si>
  <si>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</si>
  <si>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</si>
  <si>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</si>
  <si>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</si>
  <si>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</si>
  <si>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</si>
  <si>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</si>
  <si>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</si>
  <si>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</si>
  <si>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</si>
  <si>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</si>
  <si>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</si>
  <si>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</si>
  <si>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</si>
  <si>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</si>
  <si>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</si>
  <si>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</si>
  <si>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</si>
  <si>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</si>
  <si>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</si>
  <si>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</si>
  <si>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</si>
  <si>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</si>
  <si>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</si>
  <si>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</si>
  <si>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</si>
  <si>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</si>
  <si>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</si>
  <si>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</si>
  <si>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</si>
  <si>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</si>
  <si>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</si>
  <si>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</si>
  <si>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</si>
  <si>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</si>
  <si>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</si>
  <si>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</si>
  <si>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</si>
  <si>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</si>
  <si>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</si>
  <si>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</si>
  <si>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</si>
  <si>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</si>
  <si>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</si>
  <si>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</si>
  <si>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</si>
  <si>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</si>
  <si>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</si>
  <si>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</si>
  <si>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</si>
  <si>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</si>
  <si>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</si>
  <si>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</si>
  <si>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</si>
  <si>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</si>
  <si>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</si>
  <si>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</si>
  <si>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</si>
  <si>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</si>
  <si>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</si>
  <si>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</si>
  <si>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</si>
  <si>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</si>
  <si>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</si>
  <si>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</si>
  <si>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</si>
  <si>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</si>
  <si>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</si>
  <si>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</si>
  <si>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</si>
  <si>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</si>
  <si>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</si>
  <si>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</si>
  <si>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</si>
  <si>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</si>
  <si>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</si>
  <si>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</si>
  <si>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</si>
  <si>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</si>
  <si>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</si>
  <si>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</si>
  <si>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</si>
  <si>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</si>
  <si>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</si>
  <si>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</si>
  <si>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</si>
  <si>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</si>
  <si>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</si>
  <si>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</si>
  <si>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</si>
  <si>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</si>
  <si>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</si>
  <si>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</si>
  <si>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</si>
  <si>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</si>
  <si>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</si>
  <si>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</si>
  <si>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</si>
  <si>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</si>
  <si>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</si>
  <si>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</si>
  <si>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</si>
  <si>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</si>
  <si>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</si>
  <si>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</si>
  <si>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</si>
  <si>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</si>
  <si>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</si>
  <si>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</si>
  <si>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</si>
  <si>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</si>
  <si>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</si>
  <si>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</si>
  <si>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</si>
  <si>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</si>
  <si>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</si>
  <si>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</si>
  <si>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</si>
  <si>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</si>
  <si>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</si>
  <si>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</si>
  <si>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</si>
  <si>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</si>
  <si>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</si>
  <si>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</si>
  <si>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</si>
  <si>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</si>
  <si>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</si>
  <si>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</si>
  <si>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</si>
  <si>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</si>
  <si>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</si>
  <si>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</si>
  <si>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</si>
  <si>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</si>
  <si>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</si>
  <si>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</si>
  <si>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</si>
  <si>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</si>
  <si>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</si>
  <si>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</si>
  <si>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</si>
  <si>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</si>
  <si>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</si>
  <si>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</si>
  <si>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</si>
  <si>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</si>
  <si>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</si>
  <si>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</si>
  <si>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</si>
  <si>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</si>
  <si>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</si>
  <si>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</si>
  <si>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</si>
  <si>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</si>
  <si>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</si>
  <si>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</si>
  <si>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</si>
  <si>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</si>
  <si>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</si>
  <si>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</si>
  <si>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</si>
  <si>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</si>
  <si>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</si>
  <si>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</si>
  <si>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</si>
  <si>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</si>
  <si>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</si>
  <si>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</si>
  <si>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</si>
  <si>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</si>
  <si>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</si>
  <si>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</si>
  <si>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</si>
  <si>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</si>
  <si>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</si>
  <si>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</si>
  <si>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</si>
  <si>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</si>
  <si>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</si>
  <si>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</si>
  <si>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</si>
  <si>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</si>
  <si>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</si>
  <si>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</si>
  <si>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</si>
  <si>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</si>
  <si>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</si>
  <si>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</si>
  <si>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</si>
  <si>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</si>
  <si>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</si>
  <si>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</si>
  <si>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</si>
  <si>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</si>
  <si>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</si>
  <si>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</si>
  <si>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</si>
  <si>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</si>
  <si>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</si>
  <si>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</si>
  <si>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</si>
  <si>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</si>
  <si>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</si>
  <si>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</si>
  <si>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</si>
  <si>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</si>
  <si>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</si>
  <si>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</si>
  <si>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</si>
  <si>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</si>
  <si>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</si>
  <si>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</si>
  <si>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</si>
  <si>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</si>
  <si>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</si>
  <si>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</si>
  <si>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</si>
  <si>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</si>
  <si>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</si>
  <si>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</si>
  <si>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</si>
  <si>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</si>
  <si>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</si>
  <si>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</si>
  <si>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</si>
  <si>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</si>
  <si>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</si>
  <si>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</si>
  <si>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</si>
  <si>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</si>
  <si>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</si>
  <si>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</si>
  <si>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</si>
  <si>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</si>
  <si>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</si>
  <si>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</si>
  <si>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</si>
  <si>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</si>
  <si>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</si>
  <si>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</si>
  <si>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</si>
  <si>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</si>
  <si>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</si>
  <si>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</si>
  <si>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</si>
  <si>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</si>
  <si>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</si>
  <si>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</si>
  <si>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</si>
  <si>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</si>
  <si>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</si>
  <si>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</si>
  <si>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</si>
  <si>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</si>
  <si>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</si>
  <si>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</si>
  <si>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</si>
  <si>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</si>
  <si>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</si>
  <si>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</si>
  <si>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</si>
  <si>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</si>
  <si>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</si>
  <si>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</si>
  <si>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</si>
  <si>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</si>
  <si>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</si>
  <si>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</si>
  <si>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</si>
  <si>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</si>
  <si>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</si>
  <si>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</si>
  <si>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</si>
  <si>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</si>
  <si>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</si>
  <si>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</si>
  <si>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</si>
  <si>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</si>
  <si>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</si>
  <si>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</si>
  <si>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</si>
  <si>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</si>
  <si>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</si>
  <si>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</si>
  <si>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</si>
  <si>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</si>
  <si>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</si>
  <si>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</si>
  <si>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</si>
  <si>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</si>
  <si>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</si>
  <si>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</si>
  <si>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</si>
  <si>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</si>
  <si>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</si>
  <si>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</si>
  <si>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</si>
  <si>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</si>
  <si>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</si>
  <si>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</si>
  <si>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</si>
  <si>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</si>
  <si>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</si>
  <si>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</si>
  <si>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</si>
  <si>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</si>
  <si>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</si>
  <si>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</si>
  <si>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</si>
  <si>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</si>
  <si>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</si>
  <si>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</si>
  <si>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</si>
  <si>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</si>
  <si>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</si>
  <si>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</si>
  <si>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</si>
  <si>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</si>
  <si>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</si>
  <si>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</si>
  <si>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</si>
  <si>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</si>
  <si>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</si>
  <si>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</si>
  <si>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</si>
  <si>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</si>
  <si>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</si>
  <si>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</si>
  <si>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</si>
  <si>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</si>
  <si>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</si>
  <si>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</si>
  <si>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</si>
  <si>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</si>
  <si>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</si>
  <si>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</si>
  <si>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</si>
  <si>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</si>
  <si>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</si>
  <si>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</si>
  <si>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</si>
  <si>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</si>
  <si>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</si>
  <si>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</si>
  <si>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</si>
  <si>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</si>
  <si>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</si>
  <si>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</si>
  <si>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</si>
  <si>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</si>
  <si>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</si>
  <si>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</si>
  <si>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</si>
  <si>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</si>
  <si>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</si>
  <si>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</si>
  <si>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</si>
  <si>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</si>
  <si>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</si>
  <si>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</si>
  <si>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</si>
  <si>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</si>
  <si>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</si>
  <si>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</si>
  <si>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</si>
  <si>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</si>
  <si>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</si>
  <si>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</si>
  <si>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</si>
  <si>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</si>
  <si>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</si>
  <si>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</si>
  <si>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</si>
  <si>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</si>
  <si>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</si>
  <si>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</si>
  <si>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</si>
  <si>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</si>
  <si>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</si>
  <si>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</si>
  <si>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</si>
  <si>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</si>
  <si>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</si>
  <si>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</si>
  <si>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</si>
  <si>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</si>
  <si>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</si>
  <si>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</si>
  <si>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</si>
  <si>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</si>
  <si>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</si>
  <si>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</si>
  <si>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</si>
  <si>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</si>
  <si>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</si>
  <si>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</si>
  <si>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</si>
  <si>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</si>
  <si>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</si>
  <si>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</si>
  <si>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</si>
  <si>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</si>
  <si>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</si>
  <si>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</si>
  <si>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</si>
  <si>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</si>
  <si>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</si>
  <si>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</si>
  <si>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</si>
  <si>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</si>
  <si>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</si>
  <si>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</si>
  <si>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</si>
  <si>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</si>
  <si>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</si>
  <si>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</si>
  <si>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</si>
  <si>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</si>
  <si>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</si>
  <si>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</si>
  <si>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</si>
  <si>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</si>
  <si>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</si>
  <si>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</si>
  <si>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</si>
  <si>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</si>
  <si>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</si>
  <si>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</si>
  <si>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</si>
  <si>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</si>
  <si>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</si>
  <si>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</si>
  <si>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</si>
  <si>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</si>
  <si>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</si>
  <si>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</si>
  <si>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</si>
  <si>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</si>
  <si>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</si>
  <si>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</si>
  <si>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</si>
  <si>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</si>
  <si>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</si>
  <si>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</si>
  <si>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</si>
  <si>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</si>
  <si>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</si>
  <si>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</si>
  <si>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</si>
  <si>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</si>
  <si>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</si>
  <si>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</si>
  <si>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</si>
  <si>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</si>
  <si>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</si>
  <si>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</si>
  <si>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</si>
  <si>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</si>
  <si>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</si>
  <si>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</si>
  <si>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</si>
  <si>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</si>
  <si>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</si>
  <si>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</si>
  <si>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</si>
  <si>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</si>
  <si>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</si>
  <si>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</si>
  <si>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</si>
  <si>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</si>
  <si>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</si>
  <si>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</si>
  <si>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</si>
  <si>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</si>
  <si>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</si>
  <si>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</si>
  <si>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</si>
  <si>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</si>
  <si>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</si>
  <si>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</si>
  <si>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</si>
  <si>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</si>
  <si>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</si>
  <si>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</si>
  <si>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</si>
  <si>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</si>
  <si>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</si>
  <si>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</si>
  <si>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</si>
  <si>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</si>
  <si>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</si>
  <si>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</si>
  <si>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</si>
  <si>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</si>
  <si>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</si>
  <si>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</si>
  <si>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</si>
  <si>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</si>
  <si>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</si>
  <si>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</si>
  <si>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</si>
  <si>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</si>
  <si>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</si>
  <si>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</si>
  <si>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</si>
  <si>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</si>
  <si>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</si>
  <si>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</si>
  <si>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</si>
  <si>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</si>
  <si>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</si>
  <si>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</si>
  <si>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</si>
  <si>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</si>
  <si>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</si>
  <si>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</si>
  <si>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</si>
  <si>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</si>
  <si>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</si>
  <si>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</si>
  <si>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</si>
  <si>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</si>
  <si>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</si>
  <si>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</si>
  <si>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</si>
  <si>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</si>
  <si>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</si>
  <si>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</si>
  <si>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</si>
  <si>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</si>
  <si>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</si>
  <si>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</si>
  <si>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</si>
  <si>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</si>
  <si>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</si>
  <si>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</si>
  <si>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</si>
  <si>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</si>
  <si>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</si>
  <si>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</si>
  <si>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</si>
  <si>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</si>
  <si>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</si>
  <si>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</si>
  <si>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</si>
  <si>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</si>
  <si>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</si>
  <si>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</si>
  <si>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</si>
  <si>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</si>
  <si>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</si>
  <si>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</si>
  <si>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</si>
  <si>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</si>
  <si>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</si>
  <si>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</si>
  <si>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</si>
  <si>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</si>
  <si>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</si>
  <si>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</si>
  <si>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</si>
  <si>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</si>
  <si>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</si>
  <si>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</si>
  <si>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</si>
  <si>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</si>
  <si>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</si>
  <si>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</si>
  <si>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</si>
  <si>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</si>
  <si>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</si>
  <si>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</si>
  <si>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</si>
  <si>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</si>
  <si>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</si>
  <si>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</si>
  <si>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</si>
  <si>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</si>
  <si>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</si>
  <si>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</si>
  <si>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</si>
  <si>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</si>
  <si>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</si>
  <si>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</si>
  <si>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</si>
  <si>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</si>
  <si>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</si>
  <si>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</si>
  <si>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</si>
  <si>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</si>
  <si>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</si>
  <si>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</si>
  <si>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</si>
  <si>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</si>
  <si>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</si>
  <si>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</si>
  <si>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</si>
  <si>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</si>
  <si>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</si>
  <si>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</si>
  <si>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</si>
  <si>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</si>
  <si>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</si>
  <si>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</si>
  <si>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</si>
  <si>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</si>
  <si>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</si>
  <si>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</si>
  <si>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</si>
  <si>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</si>
  <si>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</si>
  <si>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</si>
  <si>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</si>
  <si>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</si>
  <si>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</si>
  <si>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</si>
  <si>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</si>
  <si>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</si>
  <si>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</si>
  <si>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</si>
  <si>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</si>
  <si>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</si>
  <si>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</si>
  <si>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</si>
  <si>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</si>
  <si>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</si>
  <si>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</si>
  <si>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</si>
  <si>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</si>
  <si>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</si>
  <si>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</si>
  <si>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</si>
  <si>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</si>
  <si>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</si>
  <si>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</si>
  <si>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</si>
  <si>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</si>
  <si>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</si>
  <si>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</si>
  <si>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</si>
  <si>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</si>
  <si>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</si>
  <si>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</si>
  <si>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</si>
  <si>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</si>
  <si>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</si>
  <si>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</si>
  <si>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</si>
  <si>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</si>
  <si>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</si>
  <si>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</si>
  <si>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</si>
  <si>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</si>
  <si>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</si>
  <si>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</si>
  <si>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</si>
  <si>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</si>
  <si>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</si>
  <si>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</si>
  <si>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</si>
  <si>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</si>
  <si>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</si>
  <si>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</si>
  <si>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</si>
  <si>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</si>
  <si>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</si>
  <si>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</si>
  <si>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</si>
  <si>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</si>
  <si>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</si>
  <si>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</si>
  <si>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</si>
  <si>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</si>
  <si>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</si>
  <si>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</si>
  <si>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</si>
  <si>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</si>
  <si>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</si>
  <si>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</si>
  <si>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</si>
  <si>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</si>
  <si>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</si>
  <si>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</si>
  <si>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</si>
  <si>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</si>
  <si>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</si>
  <si>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</si>
  <si>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</si>
  <si>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</si>
  <si>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</si>
  <si>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</si>
  <si>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</si>
  <si>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</si>
  <si>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</si>
  <si>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</si>
  <si>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</si>
  <si>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</si>
  <si>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</si>
  <si>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</si>
  <si>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</si>
  <si>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</si>
  <si>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</si>
  <si>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</si>
  <si>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</si>
  <si>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</si>
  <si>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</si>
  <si>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</si>
  <si>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</si>
  <si>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</si>
  <si>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</si>
  <si>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</si>
  <si>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</si>
  <si>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</si>
  <si>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</si>
  <si>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</si>
  <si>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</si>
  <si>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</si>
  <si>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</si>
  <si>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</si>
  <si>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</si>
  <si>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</si>
  <si>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</si>
  <si>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</si>
  <si>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</si>
  <si>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</si>
  <si>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</si>
  <si>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</si>
  <si>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</si>
  <si>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</si>
  <si>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</si>
  <si>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</si>
  <si>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</si>
  <si>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</si>
  <si>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</si>
  <si>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</si>
  <si>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</si>
  <si>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</si>
  <si>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</si>
  <si>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</si>
  <si>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</si>
  <si>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</si>
  <si>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</si>
  <si>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</si>
  <si>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</si>
  <si>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</si>
  <si>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</si>
  <si>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</si>
  <si>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</si>
  <si>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</si>
  <si>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</si>
  <si>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</si>
  <si>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</si>
  <si>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</si>
  <si>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</si>
  <si>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</si>
  <si>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</si>
  <si>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</si>
  <si>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</si>
  <si>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</si>
  <si>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</si>
  <si>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</si>
  <si>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</si>
  <si>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</si>
  <si>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</si>
  <si>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</si>
  <si>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</si>
  <si>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</si>
  <si>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</si>
  <si>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</si>
  <si>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</si>
  <si>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</si>
  <si>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</si>
  <si>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</si>
  <si>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</si>
  <si>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</si>
  <si>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</si>
  <si>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</si>
  <si>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</si>
  <si>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</si>
  <si>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</si>
  <si>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</si>
  <si>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</si>
  <si>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</si>
  <si>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</si>
  <si>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</si>
  <si>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</si>
  <si>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</si>
  <si>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</si>
  <si>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</si>
  <si>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</si>
  <si>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</si>
  <si>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</si>
  <si>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</si>
  <si>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</si>
  <si>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</si>
  <si>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</si>
  <si>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</si>
  <si>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</si>
  <si>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</si>
  <si>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</si>
  <si>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</si>
  <si>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</si>
  <si>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</si>
  <si>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</si>
  <si>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</si>
  <si>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</si>
  <si>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</si>
  <si>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</si>
  <si>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</si>
  <si>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</si>
  <si>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</si>
  <si>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</si>
  <si>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</si>
  <si>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</si>
  <si>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</si>
  <si>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</si>
  <si>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</si>
  <si>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</si>
  <si>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</si>
  <si>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</si>
  <si>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</si>
  <si>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</si>
  <si>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</si>
  <si>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</si>
  <si>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</si>
  <si>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</si>
  <si>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</si>
  <si>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</si>
  <si>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</si>
  <si>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</si>
  <si>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</si>
  <si>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</si>
  <si>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</si>
  <si>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</si>
  <si>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</si>
  <si>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</si>
  <si>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</si>
  <si>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</si>
  <si>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</si>
  <si>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</si>
  <si>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</si>
  <si>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</si>
  <si>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</si>
  <si>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</si>
  <si>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</si>
  <si>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</si>
  <si>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</si>
  <si>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</si>
  <si>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</si>
  <si>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</si>
  <si>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</si>
  <si>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</si>
  <si>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</si>
  <si>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</si>
  <si>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</si>
  <si>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</si>
  <si>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</si>
  <si>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</si>
  <si>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</si>
  <si>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</si>
  <si>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</si>
  <si>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</si>
  <si>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</si>
  <si>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</si>
  <si>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</si>
  <si>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</si>
  <si>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</si>
  <si>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</si>
  <si>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</si>
  <si>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</si>
  <si>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</si>
  <si>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</si>
  <si>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</si>
  <si>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</si>
  <si>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</si>
  <si>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</si>
  <si>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</si>
  <si>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</si>
  <si>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</si>
  <si>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</si>
  <si>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</si>
  <si>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</si>
  <si>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</si>
  <si>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</si>
  <si>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</si>
  <si>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</si>
  <si>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</si>
  <si>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</si>
  <si>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</si>
  <si>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</si>
  <si>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</si>
  <si>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</si>
  <si>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</si>
  <si>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</si>
  <si>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</si>
  <si>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</si>
  <si>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</si>
  <si>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</si>
  <si>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</si>
  <si>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</si>
  <si>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</si>
  <si>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</si>
  <si>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</si>
  <si>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</si>
  <si>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</si>
  <si>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</si>
  <si>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</si>
  <si>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</si>
  <si>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</si>
  <si>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</si>
  <si>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</si>
  <si>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</si>
  <si>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</si>
  <si>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</si>
  <si>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</si>
  <si>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</si>
  <si>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</si>
  <si>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</si>
  <si>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</si>
  <si>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</si>
  <si>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</si>
  <si>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</si>
  <si>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</si>
  <si>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</si>
  <si>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</si>
  <si>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</si>
  <si>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</si>
  <si>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</si>
  <si>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</si>
  <si>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</si>
  <si>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</si>
  <si>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</si>
  <si>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</si>
  <si>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</si>
  <si>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</si>
  <si>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</si>
  <si>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</si>
  <si>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</si>
  <si>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</si>
  <si>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</si>
  <si>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</si>
  <si>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</si>
  <si>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</si>
  <si>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</si>
  <si>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</si>
  <si>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</si>
  <si>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</si>
  <si>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</si>
  <si>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</si>
  <si>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</si>
  <si>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</si>
  <si>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</si>
  <si>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</si>
  <si>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</si>
  <si>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</si>
  <si>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</si>
  <si>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</si>
  <si>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</si>
  <si>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</si>
  <si>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</si>
  <si>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</si>
  <si>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</si>
  <si>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</si>
  <si>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</si>
  <si>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</si>
  <si>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</si>
  <si>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</si>
  <si>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</si>
  <si>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</si>
  <si>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</si>
  <si>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</si>
  <si>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</si>
  <si>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</si>
  <si>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</si>
  <si>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</si>
  <si>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</si>
  <si>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</si>
  <si>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</si>
  <si>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</si>
  <si>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</si>
  <si>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</si>
  <si>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</si>
  <si>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</si>
  <si>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</si>
  <si>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</si>
  <si>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</si>
  <si>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</si>
  <si>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</si>
  <si>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</si>
  <si>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</si>
  <si>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</si>
  <si>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</si>
  <si>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</si>
  <si>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</si>
  <si>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</si>
  <si>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</si>
  <si>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</si>
  <si>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</si>
  <si>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</si>
  <si>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</si>
  <si>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</si>
  <si>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</si>
  <si>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</si>
  <si>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</si>
  <si>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</si>
  <si>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</si>
  <si>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</si>
  <si>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</si>
  <si>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</si>
  <si>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</si>
  <si>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</si>
  <si>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</si>
  <si>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</si>
  <si>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</si>
  <si>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</si>
  <si>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</si>
  <si>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</si>
  <si>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</si>
  <si>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</si>
  <si>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</si>
  <si>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</si>
  <si>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</si>
  <si>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</si>
  <si>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</si>
  <si>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</si>
  <si>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</si>
  <si>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</si>
  <si>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</si>
  <si>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</si>
  <si>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</si>
  <si>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</si>
  <si>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</si>
  <si>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</si>
  <si>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</si>
  <si>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</si>
  <si>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</si>
  <si>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</si>
  <si>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</si>
  <si>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</si>
  <si>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</si>
  <si>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</si>
  <si>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</si>
  <si>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</si>
  <si>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</si>
  <si>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</si>
  <si>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</si>
  <si>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</si>
  <si>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</si>
  <si>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</si>
  <si>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</si>
  <si>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</si>
  <si>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</si>
  <si>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</si>
  <si>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</si>
  <si>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</si>
  <si>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</si>
  <si>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</si>
  <si>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</si>
  <si>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</si>
  <si>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</si>
  <si>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</si>
  <si>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</si>
  <si>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</si>
  <si>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</si>
  <si>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</si>
  <si>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</si>
  <si>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</si>
  <si>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</si>
  <si>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</si>
  <si>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</si>
  <si>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</si>
  <si>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</si>
  <si>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</si>
  <si>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</si>
  <si>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</si>
  <si>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</si>
  <si>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</si>
  <si>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</si>
  <si>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</si>
  <si>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</si>
  <si>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</si>
  <si>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</si>
  <si>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</si>
  <si>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</si>
  <si>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</si>
  <si>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</si>
  <si>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</si>
  <si>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</si>
  <si>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</si>
  <si>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</si>
  <si>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</si>
  <si>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</si>
  <si>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</si>
  <si>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</si>
  <si>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</si>
  <si>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</si>
  <si>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</si>
  <si>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</si>
  <si>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</si>
  <si>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</si>
  <si>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</si>
  <si>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</si>
  <si>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</si>
  <si>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</si>
  <si>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</si>
  <si>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</si>
  <si>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</si>
  <si>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</si>
  <si>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</si>
  <si>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</si>
  <si>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</si>
  <si>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</si>
  <si>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</si>
  <si>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</si>
  <si>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</si>
  <si>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</si>
  <si>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</si>
  <si>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</si>
  <si>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</si>
  <si>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</si>
  <si>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</si>
  <si>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</si>
  <si>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</si>
  <si>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</si>
  <si>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</si>
  <si>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</si>
  <si>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</si>
  <si>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</si>
  <si>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</si>
  <si>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</si>
  <si>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</si>
  <si>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</si>
  <si>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</si>
  <si>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</si>
  <si>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</si>
  <si>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</si>
  <si>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</si>
  <si>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</si>
  <si>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</si>
  <si>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</si>
  <si>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</si>
  <si>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</si>
  <si>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</si>
  <si>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</si>
  <si>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</si>
  <si>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</si>
  <si>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</si>
  <si>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</si>
  <si>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</si>
  <si>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</si>
  <si>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</si>
  <si>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</si>
  <si>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</si>
  <si>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</si>
  <si>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</si>
  <si>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</si>
  <si>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</si>
  <si>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</si>
  <si>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</si>
  <si>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</si>
  <si>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</si>
  <si>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</si>
  <si>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</si>
  <si>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</si>
  <si>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</si>
  <si>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</si>
  <si>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</si>
  <si>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</si>
  <si>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</si>
  <si>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</si>
  <si>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</si>
  <si>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</si>
  <si>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</si>
  <si>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</si>
  <si>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</si>
  <si>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</si>
  <si>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</si>
  <si>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</si>
  <si>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</si>
  <si>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</si>
  <si>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</si>
  <si>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</si>
  <si>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</si>
  <si>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</si>
  <si>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</si>
  <si>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</si>
  <si>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</si>
  <si>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</si>
  <si>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</si>
  <si>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</si>
  <si>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</si>
  <si>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</si>
  <si>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</si>
  <si>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</si>
  <si>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</si>
  <si>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</si>
  <si>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</si>
  <si>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</si>
  <si>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</si>
  <si>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</si>
  <si>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</si>
  <si>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</si>
  <si>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</si>
  <si>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</si>
  <si>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</si>
  <si>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</si>
  <si>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</si>
  <si>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</si>
  <si>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</si>
  <si>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</si>
  <si>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</si>
  <si>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</si>
  <si>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</si>
  <si>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</si>
  <si>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</si>
  <si>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</si>
  <si>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</si>
  <si>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</si>
  <si>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</si>
  <si>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</si>
  <si>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</si>
  <si>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</si>
  <si>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</si>
  <si>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</si>
  <si>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</si>
  <si>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</si>
  <si>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</si>
  <si>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</si>
  <si>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</si>
  <si>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</si>
  <si>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</si>
  <si>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</si>
  <si>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</si>
  <si>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</si>
  <si>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</si>
  <si>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</si>
  <si>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</si>
  <si>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</si>
  <si>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</si>
  <si>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</si>
  <si>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</si>
  <si>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</si>
  <si>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</si>
  <si>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</si>
  <si>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</si>
  <si>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</si>
  <si>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</si>
  <si>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</si>
  <si>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</si>
  <si>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</si>
  <si>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</si>
  <si>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</si>
  <si>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</si>
  <si>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</si>
  <si>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</si>
  <si>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</si>
  <si>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</si>
  <si>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</si>
  <si>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</si>
  <si>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</si>
  <si>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</si>
  <si>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</si>
  <si>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</si>
  <si>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</si>
  <si>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</si>
  <si>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</si>
  <si>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</si>
  <si>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</si>
  <si>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</si>
  <si>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</si>
  <si>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</si>
  <si>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</si>
  <si>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</si>
  <si>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</si>
  <si>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</si>
  <si>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</si>
  <si>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</si>
  <si>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</si>
  <si>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</si>
  <si>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</si>
  <si>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</si>
  <si>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</si>
  <si>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</si>
  <si>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</si>
  <si>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</si>
  <si>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</si>
  <si>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</si>
  <si>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</si>
  <si>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</si>
  <si>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</si>
  <si>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</si>
  <si>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</si>
  <si>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</si>
  <si>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</si>
  <si>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</si>
  <si>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</si>
  <si>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</si>
  <si>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</si>
  <si>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</si>
  <si>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</si>
  <si>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</si>
  <si>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</si>
  <si>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</si>
  <si>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</si>
  <si>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</si>
  <si>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</si>
  <si>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</si>
  <si>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</si>
  <si>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</si>
  <si>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</si>
  <si>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</si>
  <si>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</si>
  <si>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</si>
  <si>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</si>
  <si>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</si>
  <si>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</si>
  <si>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</si>
  <si>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</si>
  <si>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</si>
  <si>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</si>
  <si>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</si>
  <si>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</si>
  <si>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</si>
  <si>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</si>
  <si>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</si>
  <si>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</si>
  <si>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</si>
  <si>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</si>
  <si>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</si>
  <si>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</si>
  <si>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</si>
  <si>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</si>
  <si>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</si>
  <si>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</si>
  <si>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</si>
  <si>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</si>
  <si>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</si>
  <si>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</si>
  <si>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</si>
  <si>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</si>
  <si>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</si>
  <si>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</si>
  <si>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</si>
  <si>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</si>
  <si>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</si>
  <si>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</si>
  <si>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</si>
  <si>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</si>
  <si>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</si>
  <si>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</si>
  <si>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</si>
  <si>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</si>
  <si>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</si>
  <si>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</si>
  <si>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</si>
  <si>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</si>
  <si>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</si>
  <si>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</si>
  <si>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</si>
  <si>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</si>
  <si>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</si>
  <si>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</si>
  <si>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</si>
  <si>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</si>
  <si>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</si>
  <si>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</si>
  <si>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</si>
  <si>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</si>
  <si>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</si>
  <si>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</si>
  <si>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</si>
  <si>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</si>
  <si>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</si>
  <si>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</si>
  <si>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</si>
  <si>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</si>
  <si>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</si>
  <si>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</si>
  <si>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</si>
  <si>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</si>
  <si>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</si>
  <si>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</si>
  <si>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</si>
  <si>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</si>
  <si>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</si>
  <si>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</si>
  <si>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</si>
  <si>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</si>
  <si>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</si>
  <si>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</si>
  <si>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</si>
  <si>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</si>
  <si>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</si>
  <si>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</si>
  <si>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</si>
  <si>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</si>
  <si>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</si>
  <si>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</si>
  <si>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</si>
  <si>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</si>
  <si>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</si>
  <si>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</si>
  <si>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</si>
  <si>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</si>
  <si>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</si>
  <si>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</si>
  <si>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</si>
  <si>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</si>
  <si>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</si>
  <si>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</si>
  <si>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</si>
  <si>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</si>
  <si>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</si>
  <si>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</si>
  <si>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</si>
  <si>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</si>
  <si>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</si>
  <si>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</si>
  <si>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</si>
  <si>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</si>
  <si>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</si>
  <si>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</si>
  <si>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</si>
  <si>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</si>
  <si>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</si>
  <si>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</si>
  <si>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</si>
  <si>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</si>
  <si>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</si>
  <si>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</si>
  <si>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</si>
  <si>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</si>
  <si>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</si>
  <si>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</si>
  <si>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</si>
  <si>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</si>
  <si>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</si>
  <si>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</si>
  <si>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</si>
  <si>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</si>
  <si>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</si>
  <si>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</si>
  <si>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</si>
  <si>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</si>
  <si>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</si>
  <si>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</si>
  <si>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</si>
  <si>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</si>
  <si>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</si>
  <si>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</si>
  <si>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</si>
  <si>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</si>
  <si>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</si>
  <si>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</si>
  <si>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</si>
  <si>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</si>
  <si>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</si>
  <si>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</si>
  <si>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</si>
  <si>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</si>
  <si>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</si>
  <si>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</si>
  <si>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</si>
  <si>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</si>
  <si>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</si>
  <si>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</si>
  <si>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</si>
  <si>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</si>
  <si>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</si>
  <si>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</si>
  <si>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</si>
  <si>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</si>
  <si>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</si>
  <si>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</si>
  <si>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</si>
  <si>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</si>
  <si>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</si>
  <si>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</si>
  <si>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</si>
  <si>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</si>
  <si>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</si>
  <si>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</si>
  <si>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</si>
  <si>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</si>
  <si>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</si>
  <si>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</si>
  <si>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</si>
  <si>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</si>
  <si>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</si>
  <si>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</si>
  <si>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</si>
  <si>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</si>
  <si>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</si>
  <si>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</si>
  <si>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</si>
  <si>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</si>
  <si>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</si>
  <si>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</si>
  <si>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</si>
  <si>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</si>
  <si>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</si>
  <si>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</si>
  <si>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</si>
  <si>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</si>
  <si>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</si>
  <si>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</si>
  <si>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</si>
  <si>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</si>
  <si>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</si>
  <si>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</si>
  <si>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</si>
  <si>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</si>
  <si>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</si>
  <si>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</si>
  <si>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</si>
  <si>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</si>
  <si>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</si>
  <si>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</si>
  <si>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</si>
  <si>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</si>
  <si>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</si>
  <si>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</si>
  <si>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</si>
  <si>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</si>
  <si>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</si>
  <si>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</si>
  <si>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</si>
  <si>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</si>
  <si>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</si>
  <si>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</si>
  <si>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</si>
  <si>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</si>
  <si>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</si>
  <si>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</si>
  <si>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</si>
  <si>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</si>
  <si>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</si>
  <si>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</si>
  <si>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</si>
  <si>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</si>
  <si>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</si>
  <si>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</si>
  <si>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</si>
  <si>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</si>
  <si>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</si>
  <si>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</si>
  <si>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</si>
  <si>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</si>
  <si>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</si>
  <si>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</si>
  <si>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</si>
  <si>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</si>
  <si>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</si>
  <si>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</si>
  <si>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</si>
  <si>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</si>
  <si>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</si>
  <si>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</si>
  <si>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</si>
  <si>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</si>
  <si>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</si>
  <si>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</si>
  <si>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</si>
  <si>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</si>
  <si>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</si>
  <si>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</si>
  <si>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</si>
  <si>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</si>
  <si>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</si>
  <si>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</si>
  <si>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</si>
  <si>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</si>
  <si>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</si>
  <si>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</si>
  <si>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</si>
  <si>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</si>
  <si>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</si>
  <si>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</si>
  <si>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</si>
  <si>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</si>
  <si>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</si>
  <si>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</si>
  <si>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</si>
  <si>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</si>
  <si>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</si>
  <si>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</si>
  <si>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</si>
  <si>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</si>
  <si>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</si>
  <si>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</si>
  <si>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</si>
  <si>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</si>
  <si>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</si>
  <si>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</si>
  <si>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</si>
  <si>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</si>
  <si>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</si>
  <si>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</si>
  <si>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</si>
  <si>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</si>
  <si>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</si>
  <si>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</si>
  <si>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</si>
  <si>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</si>
  <si>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</si>
  <si>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</si>
  <si>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</si>
  <si>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</si>
  <si>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</si>
  <si>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</si>
  <si>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</si>
  <si>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</si>
  <si>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</si>
  <si>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</si>
  <si>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</si>
  <si>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</si>
  <si>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</si>
  <si>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</si>
  <si>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</si>
  <si>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</si>
  <si>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</si>
  <si>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</si>
  <si>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</si>
  <si>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</si>
  <si>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</si>
  <si>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</si>
  <si>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</si>
  <si>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</si>
  <si>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</si>
  <si>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</si>
  <si>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</si>
  <si>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</si>
  <si>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</si>
  <si>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</si>
  <si>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</si>
  <si>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</si>
  <si>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</si>
  <si>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</si>
  <si>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</si>
  <si>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</si>
  <si>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</si>
  <si>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</si>
  <si>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</si>
  <si>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</si>
  <si>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</si>
  <si>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</si>
  <si>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</si>
  <si>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</si>
  <si>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</si>
  <si>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</si>
  <si>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</si>
  <si>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</si>
  <si>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</si>
  <si>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</si>
  <si>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</si>
  <si>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</si>
  <si>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</si>
  <si>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</si>
  <si>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</si>
  <si>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</si>
  <si>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</si>
  <si>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</si>
  <si>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</si>
  <si>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</si>
  <si>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</si>
  <si>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</si>
  <si>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</si>
  <si>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</si>
  <si>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</si>
  <si>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</si>
  <si>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</si>
  <si>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</si>
  <si>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</si>
  <si>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</si>
  <si>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</si>
  <si>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</si>
  <si>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</si>
  <si>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</si>
  <si>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</si>
  <si>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</si>
  <si>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</si>
  <si>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</si>
  <si>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</si>
  <si>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</si>
  <si>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</si>
  <si>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</si>
  <si>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</si>
  <si>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</si>
  <si>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</si>
  <si>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</si>
  <si>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</si>
  <si>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</si>
  <si>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</si>
  <si>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</si>
  <si>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</si>
  <si>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</si>
  <si>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</si>
  <si>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</si>
  <si>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</si>
  <si>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</si>
  <si>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</si>
  <si>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</si>
  <si>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</si>
  <si>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</si>
  <si>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</si>
  <si>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</si>
  <si>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</si>
  <si>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</si>
  <si>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</si>
  <si>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</si>
  <si>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</si>
  <si>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</si>
  <si>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</si>
  <si>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</si>
  <si>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</si>
  <si>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</si>
  <si>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</si>
  <si>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</si>
  <si>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</si>
  <si>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</si>
  <si>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</si>
  <si>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</si>
  <si>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</si>
  <si>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</si>
  <si>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</si>
  <si>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</si>
  <si>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</si>
  <si>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</si>
  <si>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</si>
  <si>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</si>
  <si>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</si>
  <si>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</si>
  <si>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</si>
  <si>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</si>
  <si>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</si>
  <si>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</si>
  <si>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</si>
  <si>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</si>
  <si>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</si>
  <si>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</si>
  <si>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</si>
  <si>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</si>
  <si>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</si>
  <si>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</si>
  <si>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</si>
  <si>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</si>
  <si>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</si>
  <si>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</si>
  <si>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</si>
  <si>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</si>
  <si>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</si>
  <si>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</si>
  <si>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</si>
  <si>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</si>
  <si>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</si>
  <si>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</si>
  <si>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</si>
  <si>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</si>
  <si>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</si>
  <si>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</si>
  <si>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</si>
  <si>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</si>
  <si>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</si>
  <si>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</si>
  <si>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</si>
  <si>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</si>
  <si>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</si>
  <si>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</si>
  <si>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</si>
  <si>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</si>
  <si>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</si>
  <si>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</si>
  <si>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</si>
  <si>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</si>
  <si>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</si>
  <si>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</si>
  <si>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</si>
  <si>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</si>
  <si>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</si>
  <si>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</si>
  <si>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</si>
  <si>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</si>
  <si>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</si>
  <si>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</si>
  <si>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</si>
  <si>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</si>
  <si>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</si>
  <si>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</si>
  <si>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</si>
  <si>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</si>
  <si>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</si>
  <si>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</si>
  <si>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</si>
  <si>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</si>
  <si>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</si>
  <si>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</si>
  <si>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</si>
  <si>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</si>
  <si>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</si>
  <si>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</si>
  <si>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</si>
  <si>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</si>
  <si>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</si>
  <si>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</si>
  <si>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</si>
  <si>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</si>
  <si>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</si>
  <si>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</si>
  <si>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</si>
  <si>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</si>
  <si>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</si>
  <si>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</si>
  <si>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</si>
  <si>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</si>
  <si>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</si>
  <si>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</si>
  <si>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</si>
  <si>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</si>
  <si>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</si>
  <si>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</si>
  <si>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</si>
  <si>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</si>
  <si>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</si>
  <si>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</si>
  <si>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</si>
  <si>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</si>
  <si>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</si>
  <si>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</si>
  <si>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</si>
  <si>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</si>
  <si>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</si>
  <si>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</si>
  <si>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</si>
  <si>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</si>
  <si>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</si>
  <si>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</si>
  <si>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</si>
  <si>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</si>
  <si>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</si>
  <si>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</si>
  <si>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</si>
  <si>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</si>
  <si>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</si>
  <si>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</si>
  <si>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</si>
  <si>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</si>
  <si>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</si>
  <si>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</si>
  <si>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</si>
  <si>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</si>
  <si>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</si>
  <si>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</si>
  <si>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</si>
  <si>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</si>
  <si>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</si>
  <si>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</si>
  <si>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</si>
  <si>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</si>
  <si>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</si>
  <si>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</si>
  <si>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</si>
  <si>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</si>
  <si>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</si>
  <si>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</si>
  <si>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</si>
  <si>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</si>
  <si>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</si>
  <si>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</si>
  <si>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</si>
  <si>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</si>
  <si>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</si>
  <si>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</si>
  <si>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</si>
  <si>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</si>
  <si>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</si>
  <si>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</si>
  <si>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</si>
  <si>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</si>
  <si>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</si>
  <si>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</si>
  <si>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</si>
  <si>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</si>
  <si>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</si>
  <si>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</si>
  <si>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</si>
  <si>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</si>
  <si>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</si>
  <si>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</si>
  <si>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</si>
  <si>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</si>
  <si>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</si>
  <si>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</si>
  <si>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</si>
  <si>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</si>
  <si>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</si>
  <si>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</si>
  <si>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</si>
  <si>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</si>
  <si>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</si>
  <si>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</si>
  <si>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</si>
  <si>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</si>
  <si>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</si>
  <si>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</si>
  <si>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</si>
  <si>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</si>
  <si>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</si>
  <si>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</si>
  <si>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</si>
  <si>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</si>
  <si>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</si>
  <si>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</si>
  <si>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</si>
  <si>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</si>
  <si>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</si>
  <si>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</si>
  <si>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</si>
  <si>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</si>
  <si>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</si>
  <si>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</si>
  <si>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</si>
  <si>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</si>
  <si>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</si>
  <si>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</si>
  <si>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</si>
  <si>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</si>
  <si>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</si>
  <si>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</si>
  <si>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</si>
  <si>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</si>
  <si>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</si>
  <si>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</si>
  <si>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</si>
  <si>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</si>
  <si>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</si>
  <si>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</si>
  <si>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</si>
  <si>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</si>
  <si>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</si>
  <si>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</si>
  <si>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</si>
  <si>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</si>
  <si>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</si>
  <si>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</si>
  <si>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</si>
  <si>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</si>
  <si>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</si>
  <si>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</si>
  <si>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</si>
  <si>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</si>
  <si>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</si>
  <si>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</si>
  <si>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</si>
  <si>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</si>
  <si>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</si>
  <si>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</si>
  <si>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</si>
  <si>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</si>
  <si>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</si>
  <si>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</si>
  <si>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</si>
  <si>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</si>
  <si>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</si>
  <si>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</si>
  <si>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</si>
  <si>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</si>
  <si>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</si>
  <si>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</si>
  <si>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</si>
  <si>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</si>
  <si>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</si>
  <si>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</si>
  <si>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</si>
  <si>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</si>
  <si>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</si>
  <si>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</si>
  <si>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</si>
  <si>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</si>
  <si>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</si>
  <si>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</si>
  <si>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</si>
  <si>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</si>
  <si>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</si>
  <si>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</si>
  <si>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</si>
  <si>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</si>
  <si>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</si>
  <si>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</si>
  <si>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</si>
  <si>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</si>
  <si>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</si>
  <si>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</si>
  <si>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</si>
  <si>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</si>
  <si>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</si>
  <si>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</si>
  <si>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</si>
  <si>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</si>
  <si>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</si>
  <si>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</si>
  <si>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</si>
  <si>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</si>
  <si>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</si>
  <si>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</si>
  <si>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</si>
  <si>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</si>
  <si>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</si>
  <si>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</si>
  <si>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</si>
  <si>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</si>
  <si>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</si>
  <si>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</si>
  <si>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</si>
  <si>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</si>
  <si>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</si>
  <si>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</si>
  <si>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</si>
  <si>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</si>
  <si>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</si>
  <si>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</si>
  <si>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</si>
  <si>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</si>
  <si>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</si>
  <si>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</si>
  <si>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</si>
  <si>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</si>
  <si>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</si>
  <si>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</si>
  <si>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</si>
  <si>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</si>
  <si>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</si>
  <si>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</si>
  <si>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</si>
  <si>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</si>
  <si>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</si>
  <si>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</si>
  <si>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</si>
  <si>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</si>
  <si>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</si>
  <si>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</si>
  <si>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</si>
  <si>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</si>
  <si>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</si>
  <si>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</si>
  <si>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</si>
  <si>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</si>
  <si>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</si>
  <si>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</si>
  <si>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</si>
  <si>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</si>
  <si>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</si>
  <si>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</si>
  <si>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</si>
  <si>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</si>
  <si>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</si>
  <si>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</si>
  <si>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</si>
  <si>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</si>
  <si>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</si>
  <si>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</si>
  <si>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</si>
  <si>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</si>
  <si>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</si>
  <si>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</si>
  <si>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</si>
  <si>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</si>
  <si>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</si>
  <si>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</si>
  <si>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</si>
  <si>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</si>
  <si>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</si>
  <si>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</si>
  <si>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</si>
  <si>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</si>
  <si>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</si>
  <si>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</si>
  <si>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</si>
  <si>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</si>
  <si>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</si>
  <si>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</si>
  <si>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</si>
  <si>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</si>
  <si>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</si>
  <si>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</si>
  <si>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</si>
  <si>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</si>
  <si>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</si>
  <si>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</si>
  <si>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</si>
  <si>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</si>
  <si>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</si>
  <si>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</si>
  <si>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</si>
  <si>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</si>
  <si>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</si>
  <si>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</si>
  <si>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</si>
  <si>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</si>
  <si>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</si>
  <si>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</si>
  <si>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</si>
  <si>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</si>
  <si>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</si>
  <si>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</si>
  <si>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</si>
  <si>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</si>
  <si>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</si>
  <si>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</si>
  <si>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</si>
  <si>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</si>
  <si>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</si>
  <si>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</si>
  <si>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</si>
  <si>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</si>
  <si>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</si>
  <si>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</si>
  <si>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</si>
  <si>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</si>
  <si>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</si>
  <si>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</si>
  <si>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</si>
  <si>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</si>
  <si>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</si>
  <si>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</si>
  <si>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</si>
  <si>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</si>
  <si>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</si>
  <si>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</si>
  <si>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</si>
  <si>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</si>
  <si>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</si>
  <si>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</si>
  <si>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</si>
  <si>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</si>
  <si>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</si>
  <si>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</si>
  <si>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</si>
  <si>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</si>
  <si>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</si>
  <si>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</si>
  <si>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</si>
  <si>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</si>
  <si>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</si>
  <si>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</si>
  <si>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</si>
  <si>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</si>
  <si>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</si>
  <si>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</si>
  <si>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</si>
  <si>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</si>
  <si>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</si>
  <si>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</si>
  <si>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</si>
  <si>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</si>
  <si>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</si>
  <si>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</si>
  <si>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</si>
  <si>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</si>
  <si>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</si>
  <si>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</si>
  <si>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</si>
  <si>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</si>
  <si>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</si>
  <si>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</si>
  <si>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</si>
  <si>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</si>
  <si>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</si>
  <si>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</si>
  <si>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</si>
  <si>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</si>
  <si>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</si>
  <si>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</si>
  <si>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</si>
  <si>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</si>
  <si>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</si>
  <si>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</si>
  <si>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</si>
  <si>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</si>
  <si>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</si>
  <si>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</si>
  <si>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</si>
  <si>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</si>
  <si>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</si>
  <si>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</si>
  <si>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</si>
  <si>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</si>
  <si>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</si>
  <si>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</si>
  <si>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</si>
  <si>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</si>
  <si>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</si>
  <si>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</si>
  <si>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</si>
  <si>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</si>
  <si>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</si>
  <si>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</si>
  <si>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</si>
  <si>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</si>
  <si>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</si>
  <si>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</si>
  <si>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</si>
  <si>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</si>
  <si>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</si>
  <si>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</si>
  <si>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</si>
  <si>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</si>
  <si>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</si>
  <si>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</si>
  <si>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</si>
  <si>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</si>
  <si>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</si>
  <si>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</si>
  <si>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</si>
  <si>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</si>
  <si>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</si>
  <si>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</si>
  <si>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</si>
  <si>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</si>
  <si>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</si>
  <si>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</si>
  <si>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</si>
  <si>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</si>
  <si>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</si>
  <si>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</si>
  <si>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</si>
  <si>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</si>
  <si>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</si>
  <si>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</si>
  <si>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</si>
  <si>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</si>
  <si>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</si>
  <si>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</si>
  <si>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</si>
  <si>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</si>
  <si>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</si>
  <si>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</si>
  <si>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</si>
  <si>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</si>
  <si>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</si>
  <si>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</si>
  <si>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</si>
  <si>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</si>
  <si>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</si>
  <si>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</si>
  <si>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</si>
  <si>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</si>
  <si>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</si>
  <si>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</si>
  <si>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</si>
  <si>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</si>
  <si>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</si>
  <si>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</si>
  <si>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</si>
  <si>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</si>
  <si>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</si>
  <si>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</si>
  <si>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</si>
  <si>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</si>
  <si>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</si>
  <si>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</si>
  <si>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</si>
  <si>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</si>
  <si>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</si>
  <si>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</si>
  <si>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</si>
  <si>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</si>
  <si>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</si>
  <si>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</si>
  <si>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</si>
  <si>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</si>
  <si>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</si>
  <si>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</si>
  <si>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</si>
  <si>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</si>
  <si>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</si>
  <si>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</si>
  <si>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</si>
  <si>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</si>
  <si>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</si>
  <si>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</si>
  <si>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</si>
  <si>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</si>
  <si>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</si>
  <si>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</si>
  <si>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</si>
  <si>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</si>
  <si>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</si>
  <si>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</si>
  <si>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</si>
  <si>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</si>
  <si>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</si>
  <si>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</si>
  <si>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</si>
  <si>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</si>
  <si>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</si>
  <si>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</si>
  <si>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</si>
  <si>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</si>
  <si>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</si>
  <si>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</si>
  <si>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</si>
  <si>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</si>
  <si>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</si>
  <si>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</si>
  <si>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</si>
  <si>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</si>
  <si>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</si>
  <si>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</si>
  <si>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</si>
  <si>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</si>
  <si>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</si>
  <si>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</si>
  <si>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</si>
  <si>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</si>
  <si>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</si>
  <si>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</si>
  <si>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</si>
  <si>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</si>
  <si>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</si>
  <si>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</si>
  <si>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</si>
  <si>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</si>
  <si>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</si>
  <si>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</si>
  <si>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</si>
  <si>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</si>
  <si>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</si>
  <si>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</si>
  <si>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</si>
  <si>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</si>
  <si>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</si>
  <si>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</si>
  <si>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</si>
  <si>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</si>
  <si>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</si>
  <si>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</si>
  <si>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</si>
  <si>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</si>
  <si>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</si>
  <si>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</si>
  <si>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</si>
  <si>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</si>
  <si>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</si>
  <si>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</si>
  <si>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</si>
  <si>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</si>
  <si>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</si>
  <si>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</si>
  <si>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</si>
  <si>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</si>
  <si>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</si>
  <si>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</si>
  <si>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</si>
  <si>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</si>
  <si>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</si>
  <si>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</si>
  <si>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</si>
  <si>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</si>
  <si>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</si>
  <si>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</si>
  <si>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</si>
  <si>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</si>
  <si>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</si>
  <si>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</si>
  <si>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</si>
  <si>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</si>
  <si>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</si>
  <si>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</si>
  <si>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</si>
  <si>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</si>
  <si>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</si>
  <si>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</si>
  <si>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</si>
  <si>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</si>
  <si>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</si>
  <si>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</si>
  <si>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</si>
  <si>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</si>
  <si>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</si>
  <si>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</si>
  <si>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</si>
  <si>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</si>
  <si>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</si>
  <si>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</si>
  <si>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</si>
  <si>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</si>
  <si>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</si>
  <si>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</si>
  <si>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</si>
  <si>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</si>
  <si>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</si>
  <si>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</si>
  <si>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</si>
  <si>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</si>
  <si>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</si>
  <si>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</si>
  <si>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</si>
  <si>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</si>
  <si>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</si>
  <si>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</si>
  <si>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</si>
  <si>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</si>
  <si>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</si>
  <si>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</si>
  <si>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</si>
  <si>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</si>
  <si>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</si>
  <si>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</si>
  <si>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</si>
  <si>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</si>
  <si>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</si>
  <si>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</si>
  <si>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</si>
  <si>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</si>
  <si>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</si>
  <si>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</si>
  <si>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</si>
  <si>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</si>
  <si>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</si>
  <si>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</si>
  <si>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</si>
  <si>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</si>
  <si>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</si>
  <si>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</si>
  <si>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</si>
  <si>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</si>
  <si>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</si>
  <si>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</si>
  <si>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</si>
  <si>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</si>
  <si>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</si>
  <si>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</si>
  <si>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</si>
  <si>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</si>
  <si>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</si>
  <si>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</si>
  <si>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</si>
  <si>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</si>
  <si>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</si>
  <si>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</si>
  <si>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</si>
  <si>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</si>
  <si>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</si>
  <si>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</si>
  <si>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</si>
  <si>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</si>
  <si>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</si>
  <si>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</si>
  <si>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</si>
  <si>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</si>
  <si>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</si>
  <si>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</si>
  <si>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</si>
  <si>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</si>
  <si>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</si>
  <si>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</si>
  <si>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</si>
  <si>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</si>
  <si>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</si>
  <si>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</si>
  <si>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</si>
  <si>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</si>
  <si>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</si>
  <si>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</si>
  <si>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</si>
  <si>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</si>
  <si>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</si>
  <si>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</si>
  <si>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</si>
  <si>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</si>
  <si>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</si>
  <si>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</si>
  <si>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</si>
  <si>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</si>
  <si>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</si>
  <si>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</si>
  <si>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</si>
  <si>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</si>
  <si>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</si>
  <si>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</si>
  <si>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</si>
  <si>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</si>
  <si>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</si>
  <si>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</si>
  <si>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</si>
  <si>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</si>
  <si>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</si>
  <si>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</si>
  <si>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</si>
  <si>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</si>
  <si>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</si>
  <si>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</si>
  <si>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</si>
  <si>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</si>
  <si>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</si>
  <si>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</si>
  <si>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</si>
  <si>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</si>
  <si>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</si>
  <si>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</si>
  <si>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</si>
  <si>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</si>
  <si>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</si>
  <si>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</si>
  <si>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</si>
  <si>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</si>
  <si>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</si>
  <si>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</si>
  <si>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</si>
  <si>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</si>
  <si>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</si>
  <si>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</si>
  <si>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</si>
  <si>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</si>
  <si>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</si>
  <si>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</si>
  <si>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</si>
  <si>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</si>
  <si>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</si>
  <si>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</si>
  <si>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</si>
  <si>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</si>
  <si>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</si>
  <si>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</si>
  <si>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</si>
  <si>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</si>
  <si>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</si>
  <si>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</si>
  <si>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</si>
  <si>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</si>
  <si>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</si>
  <si>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</si>
  <si>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</si>
  <si>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</si>
  <si>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</si>
  <si>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</si>
  <si>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</si>
  <si>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</si>
  <si>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</si>
  <si>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</si>
  <si>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</si>
  <si>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</si>
  <si>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</si>
  <si>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</si>
  <si>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</si>
  <si>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</si>
  <si>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</si>
  <si>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</si>
  <si>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</si>
  <si>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</si>
  <si>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</si>
  <si>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</si>
  <si>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</si>
  <si>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</si>
  <si>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</si>
  <si>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</si>
  <si>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</si>
  <si>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</si>
  <si>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</si>
  <si>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</si>
  <si>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</si>
  <si>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</si>
  <si>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</si>
  <si>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</si>
  <si>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</si>
  <si>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</si>
  <si>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</si>
  <si>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</si>
  <si>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</si>
  <si>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</si>
  <si>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</si>
  <si>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</si>
  <si>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</si>
  <si>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</si>
  <si>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</si>
  <si>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</si>
  <si>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</si>
  <si>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</si>
  <si>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</si>
  <si>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</si>
  <si>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</si>
  <si>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</si>
  <si>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</si>
  <si>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</si>
  <si>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</si>
  <si>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</si>
  <si>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</si>
  <si>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</si>
  <si>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</si>
  <si>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</si>
  <si>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</si>
  <si>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</si>
  <si>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</si>
  <si>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</si>
  <si>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</si>
  <si>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</si>
  <si>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</si>
  <si>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</si>
  <si>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</si>
  <si>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</si>
  <si>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</si>
  <si>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</si>
  <si>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</si>
  <si>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</si>
  <si>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</si>
  <si>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</si>
  <si>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</si>
  <si>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</si>
  <si>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</si>
  <si>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</si>
  <si>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</si>
  <si>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</si>
  <si>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</si>
  <si>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</si>
  <si>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</si>
  <si>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</si>
  <si>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</si>
  <si>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</si>
  <si>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</si>
  <si>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</si>
  <si>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</si>
  <si>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</si>
  <si>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</si>
  <si>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</si>
  <si>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</si>
  <si>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</si>
  <si>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</si>
  <si>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</si>
  <si>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</si>
  <si>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</si>
  <si>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</si>
  <si>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</si>
  <si>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</si>
  <si>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</si>
  <si>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</si>
  <si>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</si>
  <si>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</si>
  <si>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</si>
  <si>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</si>
  <si>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</si>
  <si>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</si>
  <si>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</si>
  <si>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</si>
  <si>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</si>
  <si>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</si>
  <si>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</si>
  <si>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</si>
  <si>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</si>
  <si>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</si>
  <si>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</si>
  <si>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</si>
  <si>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</si>
  <si>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</si>
  <si>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</si>
  <si>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</si>
  <si>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</si>
  <si>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</si>
  <si>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</si>
  <si>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</si>
  <si>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</si>
  <si>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</si>
  <si>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</si>
  <si>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</si>
  <si>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</si>
  <si>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</si>
  <si>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</si>
  <si>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</si>
  <si>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</si>
  <si>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</si>
  <si>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</si>
  <si>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</si>
  <si>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</si>
  <si>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</si>
  <si>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</si>
  <si>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</si>
  <si>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</si>
  <si>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</si>
  <si>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</si>
  <si>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</si>
  <si>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</si>
  <si>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</si>
  <si>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</si>
  <si>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</si>
  <si>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</si>
  <si>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</si>
  <si>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</si>
  <si>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</si>
  <si>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</si>
  <si>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</si>
  <si>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</si>
  <si>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</si>
  <si>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</si>
  <si>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</si>
  <si>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</si>
  <si>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</si>
  <si>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</si>
  <si>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</si>
  <si>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</si>
  <si>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</si>
  <si>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</si>
  <si>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</si>
  <si>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</si>
  <si>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</si>
  <si>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</si>
  <si>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</si>
  <si>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</si>
  <si>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</si>
  <si>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</si>
  <si>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</si>
  <si>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</si>
  <si>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</si>
  <si>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</si>
  <si>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</si>
  <si>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</si>
  <si>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</si>
  <si>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</si>
  <si>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</si>
  <si>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</si>
  <si>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</si>
  <si>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</si>
  <si>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</si>
  <si>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</si>
  <si>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</si>
  <si>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</si>
  <si>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</si>
  <si>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</si>
  <si>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</si>
  <si>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</si>
  <si>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</si>
  <si>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</si>
  <si>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</si>
  <si>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</si>
  <si>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</si>
  <si>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</si>
  <si>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</si>
  <si>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</si>
  <si>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</si>
  <si>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</si>
  <si>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</si>
  <si>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</si>
  <si>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</si>
  <si>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</si>
  <si>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</si>
  <si>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</si>
  <si>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</si>
  <si>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</si>
  <si>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</si>
  <si>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</si>
  <si>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</si>
  <si>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</si>
  <si>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</si>
  <si>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</si>
  <si>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</si>
  <si>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</si>
  <si>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</si>
  <si>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</si>
  <si>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</si>
  <si>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</si>
  <si>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</si>
  <si>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</si>
  <si>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</si>
  <si>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</si>
  <si>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</si>
  <si>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</si>
  <si>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</si>
  <si>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</si>
  <si>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</si>
  <si>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</si>
  <si>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</si>
  <si>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</si>
  <si>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</si>
  <si>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</si>
  <si>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</si>
  <si>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</si>
  <si>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</si>
  <si>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</si>
  <si>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</si>
  <si>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</si>
  <si>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</si>
  <si>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</si>
  <si>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</si>
  <si>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</si>
  <si>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</si>
  <si>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</si>
  <si>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</si>
  <si>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</si>
  <si>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</si>
  <si>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</si>
  <si>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</si>
  <si>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</si>
  <si>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</si>
  <si>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</si>
  <si>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</si>
  <si>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</si>
  <si>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</si>
  <si>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</si>
  <si>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</si>
  <si>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</si>
  <si>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</si>
  <si>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</si>
  <si>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</si>
  <si>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</si>
  <si>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</si>
  <si>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</si>
  <si>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</si>
  <si>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</si>
  <si>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</si>
  <si>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</si>
  <si>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</si>
  <si>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</si>
  <si>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</si>
  <si>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</si>
  <si>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</si>
  <si>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</si>
  <si>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</si>
  <si>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</si>
  <si>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</si>
  <si>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</si>
  <si>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</si>
  <si>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</si>
  <si>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</si>
  <si>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</si>
  <si>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</si>
  <si>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</si>
  <si>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</si>
  <si>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</si>
  <si>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</si>
  <si>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</si>
  <si>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</si>
  <si>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</si>
  <si>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</si>
  <si>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</si>
  <si>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</si>
  <si>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</si>
  <si>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</si>
  <si>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</si>
  <si>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</si>
  <si>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</si>
  <si>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</si>
  <si>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</si>
  <si>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</si>
  <si>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</si>
  <si>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</si>
  <si>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</si>
  <si>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</si>
  <si>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</si>
  <si>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</si>
  <si>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</si>
  <si>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</si>
  <si>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</si>
  <si>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</si>
  <si>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</si>
  <si>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</si>
  <si>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</si>
  <si>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</si>
  <si>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</si>
  <si>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</si>
  <si>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</si>
  <si>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</si>
  <si>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</si>
  <si>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</si>
  <si>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</si>
  <si>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</si>
  <si>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</si>
  <si>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</si>
  <si>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</si>
  <si>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</si>
  <si>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</si>
  <si>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</si>
  <si>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</si>
  <si>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</si>
  <si>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</si>
  <si>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</si>
  <si>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</si>
  <si>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</si>
  <si>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</si>
  <si>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</si>
  <si>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</si>
  <si>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</si>
  <si>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</si>
  <si>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</si>
  <si>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</si>
  <si>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</si>
  <si>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</si>
  <si>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</si>
  <si>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</si>
  <si>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</si>
  <si>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</si>
  <si>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</si>
  <si>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</si>
  <si>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</si>
  <si>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</si>
  <si>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</si>
  <si>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</si>
  <si>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</si>
  <si>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</si>
  <si>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</si>
  <si>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</si>
  <si>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</si>
  <si>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</si>
  <si>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</si>
  <si>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</si>
  <si>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</si>
  <si>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</si>
  <si>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</si>
  <si>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</si>
  <si>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</si>
  <si>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</si>
  <si>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</si>
  <si>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</si>
  <si>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</si>
  <si>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</si>
  <si>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</si>
  <si>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</si>
  <si>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</si>
  <si>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</si>
  <si>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</si>
  <si>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</si>
  <si>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</si>
  <si>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</si>
  <si>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</si>
  <si>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</si>
  <si>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</si>
  <si>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</si>
  <si>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</si>
  <si>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</si>
  <si>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</si>
  <si>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</si>
  <si>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</si>
  <si>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</si>
  <si>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</si>
  <si>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</si>
  <si>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</si>
  <si>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</si>
  <si>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</si>
  <si>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</si>
  <si>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</si>
  <si>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</si>
  <si>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</si>
  <si>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</si>
  <si>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</si>
  <si>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</si>
  <si>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</si>
  <si>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</si>
  <si>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</si>
  <si>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</si>
  <si>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</si>
  <si>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</si>
  <si>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</si>
  <si>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</si>
  <si>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</si>
  <si>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</si>
  <si>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</si>
  <si>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</si>
  <si>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</si>
  <si>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</si>
  <si>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</si>
  <si>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</si>
  <si>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</si>
  <si>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</si>
  <si>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</si>
  <si>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</si>
  <si>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</si>
  <si>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</si>
  <si>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</si>
  <si>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</si>
  <si>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</si>
  <si>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</si>
  <si>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</si>
  <si>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</si>
  <si>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</si>
  <si>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</si>
  <si>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</si>
  <si>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</si>
  <si>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</si>
  <si>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</si>
  <si>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</si>
  <si>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</si>
  <si>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</si>
  <si>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</si>
  <si>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</si>
  <si>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</si>
  <si>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</si>
  <si>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</si>
  <si>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</si>
  <si>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</si>
  <si>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</si>
  <si>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</si>
  <si>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</si>
  <si>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</si>
  <si>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</si>
  <si>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</si>
  <si>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</si>
  <si>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</si>
  <si>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</si>
  <si>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</si>
  <si>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</si>
  <si>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</si>
  <si>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</si>
  <si>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</si>
  <si>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</si>
  <si>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</si>
  <si>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</si>
  <si>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</si>
  <si>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</si>
  <si>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</si>
  <si>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</si>
  <si>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</si>
  <si>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</si>
  <si>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</si>
  <si>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</si>
  <si>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</si>
  <si>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</si>
  <si>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</si>
  <si>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</si>
  <si>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</si>
  <si>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</si>
  <si>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</si>
  <si>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</si>
  <si>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</si>
  <si>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</si>
  <si>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</si>
  <si>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</si>
  <si>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</si>
  <si>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</si>
  <si>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</si>
  <si>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</si>
  <si>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</si>
  <si>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</si>
  <si>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</si>
  <si>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</si>
  <si>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</si>
  <si>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</si>
  <si>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</si>
  <si>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</si>
  <si>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</si>
  <si>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</si>
  <si>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</si>
  <si>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</si>
  <si>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</si>
  <si>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</si>
  <si>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</si>
  <si>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</si>
  <si>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</si>
  <si>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</si>
  <si>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</si>
  <si>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</si>
  <si>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</si>
  <si>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</si>
  <si>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</si>
  <si>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</si>
  <si>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</si>
  <si>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</si>
  <si>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</si>
  <si>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</si>
  <si>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</si>
  <si>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</si>
  <si>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</si>
  <si>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</si>
  <si>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</si>
  <si>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</si>
  <si>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</si>
  <si>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</si>
  <si>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</si>
  <si>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</si>
  <si>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</si>
  <si>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</si>
  <si>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</si>
  <si>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</si>
  <si>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</si>
  <si>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</si>
  <si>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</si>
  <si>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</si>
  <si>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</si>
  <si>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</si>
  <si>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</si>
  <si>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</si>
  <si>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</si>
  <si>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</si>
  <si>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</si>
  <si>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</si>
  <si>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</si>
  <si>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</si>
  <si>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</si>
  <si>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</si>
  <si>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</si>
  <si>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</si>
  <si>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</si>
  <si>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</si>
  <si>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</si>
  <si>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</si>
  <si>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</si>
  <si>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</si>
  <si>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</si>
  <si>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</si>
  <si>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</si>
  <si>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</si>
  <si>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</si>
  <si>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</si>
  <si>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</si>
  <si>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</si>
  <si>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</si>
  <si>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</si>
  <si>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</si>
  <si>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</si>
  <si>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</si>
  <si>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</si>
  <si>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</si>
  <si>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</si>
  <si>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</si>
  <si>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</si>
  <si>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</si>
  <si>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</si>
  <si>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</si>
  <si>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</si>
  <si>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</si>
  <si>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</si>
  <si>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</si>
  <si>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</si>
  <si>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</si>
  <si>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</si>
  <si>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</si>
  <si>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</si>
  <si>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</si>
  <si>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</si>
  <si>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</si>
  <si>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</si>
  <si>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</si>
  <si>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</si>
  <si>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</si>
  <si>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</si>
  <si>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</si>
  <si>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</si>
  <si>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</si>
  <si>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</si>
  <si>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</si>
  <si>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</si>
  <si>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</si>
  <si>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</si>
  <si>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</si>
  <si>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</si>
  <si>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</si>
  <si>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</si>
  <si>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</si>
  <si>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</si>
  <si>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</si>
  <si>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</si>
  <si>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</si>
  <si>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</si>
  <si>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</si>
  <si>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</si>
  <si>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</si>
  <si>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</si>
  <si>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</si>
  <si>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</si>
  <si>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</si>
  <si>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</si>
  <si>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</si>
  <si>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</si>
  <si>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</si>
  <si>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</si>
  <si>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</si>
  <si>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</si>
  <si>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</si>
  <si>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</si>
  <si>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</si>
  <si>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</si>
  <si>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</si>
  <si>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</si>
  <si>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</si>
  <si>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</si>
  <si>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</si>
  <si>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</si>
  <si>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</si>
  <si>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</si>
  <si>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</si>
  <si>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</si>
  <si>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</si>
  <si>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</si>
  <si>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</si>
  <si>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</si>
  <si>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</si>
  <si>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</si>
  <si>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</si>
  <si>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</si>
  <si>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</si>
  <si>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</si>
  <si>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</si>
  <si>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</si>
  <si>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</si>
  <si>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</si>
  <si>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</si>
  <si>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</si>
  <si>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</si>
  <si>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</si>
  <si>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</si>
  <si>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</si>
  <si>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</si>
  <si>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</si>
  <si>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</si>
  <si>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</si>
  <si>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</si>
  <si>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</si>
  <si>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</si>
  <si>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</si>
  <si>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</si>
  <si>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</si>
  <si>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</si>
  <si>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</si>
  <si>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</si>
  <si>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</si>
  <si>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</si>
  <si>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</si>
  <si>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</si>
  <si>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</si>
  <si>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</si>
  <si>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</si>
  <si>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</si>
  <si>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</si>
  <si>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</si>
  <si>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</si>
  <si>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</si>
  <si>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</si>
  <si>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</si>
  <si>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</si>
  <si>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</si>
  <si>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</si>
  <si>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</si>
  <si>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</si>
  <si>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</si>
  <si>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</si>
  <si>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</si>
  <si>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</si>
  <si>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</si>
  <si>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</si>
  <si>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</si>
  <si>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</si>
  <si>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</si>
  <si>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</si>
  <si>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</si>
  <si>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</si>
  <si>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</si>
  <si>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</si>
  <si>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</si>
  <si>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</si>
  <si>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</si>
  <si>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</si>
  <si>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</si>
  <si>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</si>
  <si>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</si>
  <si>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</si>
  <si>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</si>
  <si>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</si>
  <si>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</si>
  <si>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</si>
  <si>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</si>
  <si>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</si>
  <si>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</si>
  <si>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</si>
  <si>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</si>
  <si>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</si>
  <si>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</si>
  <si>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</si>
  <si>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</si>
  <si>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</si>
  <si>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</si>
  <si>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</si>
  <si>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</si>
  <si>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</si>
  <si>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</si>
  <si>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</si>
  <si>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</si>
  <si>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</si>
  <si>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</si>
  <si>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</si>
  <si>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</si>
  <si>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</si>
  <si>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</si>
  <si>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</si>
  <si>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</si>
  <si>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</si>
  <si>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</si>
  <si>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</si>
  <si>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</si>
  <si>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</si>
  <si>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</si>
  <si>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</si>
  <si>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</si>
  <si>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</si>
  <si>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</si>
  <si>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</si>
  <si>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</si>
  <si>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</si>
  <si>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</si>
  <si>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</si>
  <si>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</si>
  <si>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</si>
  <si>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</si>
  <si>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</si>
  <si>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</si>
  <si>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</si>
  <si>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</si>
  <si>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</si>
  <si>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</si>
  <si>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</si>
  <si>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</si>
  <si>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</si>
  <si>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</si>
  <si>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</si>
  <si>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</si>
  <si>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</si>
  <si>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</si>
  <si>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</si>
  <si>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</si>
  <si>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</si>
  <si>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</si>
  <si>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</si>
  <si>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</si>
  <si>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</si>
  <si>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</si>
  <si>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</si>
  <si>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</si>
  <si>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</si>
  <si>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</si>
  <si>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</si>
  <si>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</si>
  <si>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</si>
  <si>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</si>
  <si>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</si>
  <si>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</si>
  <si>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</si>
  <si>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</si>
  <si>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</si>
  <si>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</si>
  <si>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</si>
  <si>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</si>
  <si>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</si>
  <si>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</si>
  <si>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</si>
  <si>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</si>
  <si>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</si>
  <si>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</si>
  <si>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</si>
  <si>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</si>
  <si>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</si>
  <si>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</si>
  <si>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</si>
  <si>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</si>
  <si>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</si>
  <si>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</si>
  <si>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</si>
  <si>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</si>
  <si>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</si>
  <si>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</si>
  <si>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</si>
  <si>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</si>
  <si>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</si>
  <si>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</si>
  <si>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</si>
  <si>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</si>
  <si>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</si>
  <si>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</si>
  <si>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</si>
  <si>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</si>
  <si>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</si>
  <si>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</si>
  <si>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</si>
  <si>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</si>
  <si>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</si>
  <si>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</si>
  <si>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</si>
  <si>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</si>
  <si>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</si>
  <si>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</si>
  <si>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</si>
  <si>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</si>
  <si>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</si>
  <si>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</si>
  <si>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</si>
  <si>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</si>
  <si>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</si>
  <si>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</si>
  <si>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</si>
  <si>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</si>
  <si>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</si>
  <si>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</si>
  <si>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</si>
  <si>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</si>
  <si>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</si>
  <si>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</si>
  <si>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</si>
  <si>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</si>
  <si>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</si>
  <si>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</si>
  <si>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</si>
  <si>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</si>
  <si>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</si>
  <si>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</si>
  <si>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</si>
  <si>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</si>
  <si>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</si>
  <si>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</si>
  <si>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</si>
  <si>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</si>
  <si>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</si>
  <si>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</si>
  <si>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</si>
  <si>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</si>
  <si>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</si>
  <si>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</si>
  <si>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</si>
  <si>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</si>
  <si>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</si>
  <si>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</si>
  <si>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</si>
  <si>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</si>
  <si>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</si>
  <si>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</si>
  <si>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</si>
  <si>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</si>
  <si>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</si>
  <si>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</si>
  <si>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</si>
  <si>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</si>
  <si>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</si>
  <si>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</si>
  <si>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</si>
  <si>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</si>
  <si>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</si>
  <si>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</si>
  <si>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</si>
  <si>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</si>
  <si>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</si>
  <si>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</si>
  <si>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</si>
  <si>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</si>
  <si>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</si>
  <si>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</si>
  <si>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</si>
  <si>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</si>
  <si>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</si>
  <si>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</si>
  <si>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</si>
  <si>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</si>
  <si>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</si>
  <si>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</si>
  <si>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</si>
  <si>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</si>
  <si>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</si>
  <si>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</si>
  <si>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</si>
  <si>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</si>
  <si>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</si>
  <si>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</si>
  <si>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</si>
  <si>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</si>
  <si>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</si>
  <si>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</si>
  <si>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</si>
  <si>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</si>
  <si>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</si>
  <si>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</si>
  <si>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</si>
  <si>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</si>
  <si>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</si>
  <si>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</si>
  <si>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</si>
  <si>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</si>
  <si>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</si>
  <si>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</si>
  <si>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</si>
  <si>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</si>
  <si>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</si>
  <si>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</si>
  <si>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</si>
  <si>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</si>
  <si>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</si>
  <si>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</si>
  <si>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</si>
  <si>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</si>
  <si>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</si>
  <si>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</si>
  <si>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</si>
  <si>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</si>
  <si>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</si>
  <si>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</si>
  <si>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</si>
  <si>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</si>
  <si>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</si>
  <si>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</si>
  <si>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</si>
  <si>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</si>
  <si>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</si>
  <si>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</si>
  <si>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</si>
  <si>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</si>
  <si>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</si>
  <si>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</si>
  <si>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</si>
  <si>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</si>
  <si>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</si>
  <si>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</si>
  <si>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</si>
  <si>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</si>
  <si>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</si>
  <si>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</si>
  <si>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</si>
  <si>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</si>
  <si>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</si>
  <si>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</si>
  <si>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</si>
  <si>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</si>
  <si>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</si>
  <si>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</si>
  <si>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</si>
  <si>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</si>
  <si>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</si>
  <si>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</si>
  <si>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</si>
  <si>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</si>
  <si>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</si>
  <si>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</si>
  <si>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</si>
  <si>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</si>
  <si>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</si>
  <si>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</si>
  <si>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</si>
  <si>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</si>
  <si>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</si>
  <si>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</si>
  <si>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</si>
  <si>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</si>
  <si>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</si>
  <si>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</si>
  <si>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</si>
  <si>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</si>
  <si>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</si>
  <si>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</si>
  <si>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</si>
  <si>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</si>
  <si>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</si>
  <si>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</si>
  <si>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</si>
  <si>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</si>
  <si>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</si>
  <si>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</si>
  <si>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</si>
  <si>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</si>
  <si>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</si>
  <si>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</si>
  <si>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</si>
  <si>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</si>
  <si>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</si>
  <si>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</si>
  <si>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</si>
  <si>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</si>
  <si>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</si>
  <si>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</si>
  <si>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</si>
  <si>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</si>
  <si>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</si>
  <si>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</si>
  <si>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</si>
  <si>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</si>
  <si>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</si>
  <si>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</si>
  <si>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</si>
  <si>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</si>
  <si>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</si>
  <si>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</si>
  <si>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</si>
  <si>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</si>
  <si>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</si>
  <si>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</si>
  <si>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</si>
  <si>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</si>
  <si>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</si>
  <si>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</si>
  <si>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</si>
  <si>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</si>
  <si>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</si>
  <si>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</si>
  <si>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</si>
  <si>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</si>
  <si>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</si>
  <si>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</si>
  <si>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</si>
  <si>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</si>
  <si>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</si>
  <si>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</si>
  <si>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</si>
  <si>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</si>
  <si>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</si>
  <si>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</si>
  <si>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</si>
  <si>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</si>
  <si>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</si>
  <si>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</si>
  <si>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</si>
  <si>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</si>
  <si>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</si>
  <si>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</si>
  <si>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</si>
  <si>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</si>
  <si>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</si>
  <si>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</si>
  <si>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</si>
  <si>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</si>
  <si>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</si>
  <si>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</si>
  <si>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</si>
  <si>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</si>
  <si>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</si>
  <si>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</si>
  <si>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</si>
  <si>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</si>
  <si>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</si>
  <si>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</si>
  <si>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</si>
  <si>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</si>
  <si>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</si>
  <si>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</si>
  <si>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</si>
  <si>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</si>
  <si>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</si>
  <si>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</si>
  <si>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</si>
  <si>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</si>
  <si>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</si>
  <si>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</si>
  <si>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</si>
  <si>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</si>
  <si>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</si>
  <si>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</si>
  <si>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</si>
  <si>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</si>
  <si>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</si>
  <si>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</si>
  <si>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</si>
  <si>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</si>
  <si>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</si>
  <si>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</si>
  <si>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</si>
  <si>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</si>
  <si>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</si>
  <si>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</si>
  <si>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</si>
  <si>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</si>
  <si>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</si>
  <si>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</si>
  <si>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</si>
  <si>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</si>
  <si>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</si>
  <si>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</si>
  <si>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</si>
  <si>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</si>
  <si>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</si>
  <si>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</si>
  <si>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</si>
  <si>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</si>
  <si>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</si>
  <si>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</si>
  <si>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</si>
  <si>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</si>
  <si>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</si>
  <si>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</si>
  <si>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</si>
  <si>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</si>
  <si>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</si>
  <si>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</si>
  <si>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</si>
  <si>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</si>
  <si>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</si>
  <si>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</si>
  <si>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</si>
  <si>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</si>
  <si>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</si>
  <si>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</si>
  <si>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</si>
  <si>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</si>
  <si>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</si>
  <si>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</si>
  <si>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</si>
  <si>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</si>
  <si>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</si>
  <si>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</si>
  <si>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</si>
  <si>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</si>
  <si>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</si>
  <si>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</si>
  <si>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</si>
  <si>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</si>
  <si>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</si>
  <si>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</si>
  <si>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</si>
  <si>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</si>
  <si>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</si>
  <si>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</si>
  <si>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</si>
  <si>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</si>
  <si>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</si>
  <si>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</si>
  <si>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</si>
  <si>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</si>
  <si>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</si>
  <si>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</si>
  <si>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</si>
  <si>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</si>
  <si>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</si>
  <si>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</si>
  <si>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</si>
  <si>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</si>
  <si>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</si>
  <si>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</si>
  <si>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</si>
  <si>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</si>
  <si>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</si>
  <si>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</si>
  <si>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</si>
  <si>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</si>
  <si>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</si>
  <si>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</si>
  <si>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</si>
  <si>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</si>
  <si>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</si>
  <si>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</si>
  <si>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</si>
  <si>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</si>
  <si>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</si>
  <si>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</si>
  <si>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</si>
  <si>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</si>
  <si>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</si>
  <si>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</si>
  <si>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</si>
  <si>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</si>
  <si>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</si>
  <si>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</si>
  <si>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</si>
  <si>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</si>
  <si>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</si>
  <si>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</si>
  <si>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</si>
  <si>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</si>
  <si>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</si>
  <si>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</si>
  <si>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</si>
  <si>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</si>
  <si>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</si>
  <si>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</si>
  <si>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</si>
  <si>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</si>
  <si>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</si>
  <si>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</si>
  <si>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</si>
  <si>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</si>
  <si>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</si>
  <si>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</si>
  <si>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</si>
  <si>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</si>
  <si>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</si>
  <si>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</si>
  <si>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</si>
  <si>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</si>
  <si>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</si>
  <si>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</si>
  <si>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</si>
  <si>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</si>
  <si>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</si>
  <si>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</si>
  <si>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</si>
  <si>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</si>
  <si>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</si>
  <si>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</si>
  <si>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</si>
  <si>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</si>
  <si>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</si>
  <si>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</si>
  <si>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</si>
  <si>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</si>
  <si>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</si>
  <si>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</si>
  <si>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</si>
  <si>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</si>
  <si>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</si>
  <si>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</si>
  <si>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</si>
  <si>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</si>
  <si>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</si>
  <si>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</si>
  <si>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</si>
  <si>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</si>
  <si>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</si>
  <si>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</si>
  <si>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</si>
  <si>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</si>
  <si>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</si>
  <si>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</si>
  <si>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</si>
  <si>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</si>
  <si>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</si>
  <si>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</si>
  <si>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</si>
  <si>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</si>
  <si>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</si>
  <si>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</si>
  <si>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</si>
  <si>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</si>
  <si>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</si>
  <si>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</si>
  <si>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</si>
  <si>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</si>
  <si>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</si>
  <si>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</si>
  <si>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</si>
  <si>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</si>
  <si>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</si>
  <si>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</si>
  <si>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</si>
  <si>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</si>
  <si>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</si>
  <si>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</si>
  <si>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</si>
  <si>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</si>
  <si>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</si>
  <si>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</si>
  <si>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</si>
  <si>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</si>
  <si>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</si>
  <si>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</si>
  <si>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</si>
  <si>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</si>
  <si>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</si>
  <si>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</si>
  <si>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</si>
  <si>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</si>
  <si>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</si>
  <si>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</si>
  <si>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</si>
  <si>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</si>
  <si>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</si>
  <si>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</si>
  <si>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</si>
  <si>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</si>
  <si>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</si>
  <si>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</si>
  <si>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</si>
  <si>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</si>
  <si>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</si>
  <si>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</si>
  <si>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</si>
  <si>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</si>
  <si>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</si>
  <si>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</si>
  <si>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</si>
  <si>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</si>
  <si>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</si>
  <si>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</si>
  <si>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</si>
  <si>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</si>
  <si>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</si>
  <si>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</si>
  <si>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</si>
  <si>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</si>
  <si>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</si>
  <si>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</si>
  <si>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</si>
  <si>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</si>
  <si>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</si>
  <si>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</si>
  <si>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</si>
  <si>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</si>
  <si>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</si>
  <si>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</si>
  <si>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</si>
  <si>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</si>
  <si>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</si>
  <si>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</si>
  <si>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</si>
  <si>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</si>
  <si>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</si>
  <si>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</si>
  <si>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</si>
  <si>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</si>
  <si>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</si>
  <si>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</si>
  <si>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</si>
  <si>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</si>
  <si>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</si>
  <si>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</si>
  <si>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</si>
  <si>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</si>
  <si>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</si>
  <si>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</si>
  <si>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</si>
  <si>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</si>
  <si>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</si>
  <si>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</si>
  <si>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</si>
  <si>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</si>
  <si>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</si>
  <si>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</si>
  <si>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</si>
  <si>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</si>
  <si>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</si>
  <si>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</si>
  <si>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</si>
  <si>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</si>
  <si>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</si>
  <si>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</si>
  <si>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</si>
  <si>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</si>
  <si>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</si>
  <si>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</si>
  <si>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</si>
  <si>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</si>
  <si>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</si>
  <si>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</si>
  <si>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</si>
  <si>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</si>
  <si>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</si>
  <si>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</si>
  <si>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</si>
  <si>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</si>
  <si>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</si>
  <si>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</si>
  <si>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</si>
  <si>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</si>
  <si>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</si>
  <si>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</si>
  <si>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</si>
  <si>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</si>
  <si>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</si>
  <si>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</si>
  <si>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</si>
  <si>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</si>
  <si>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</si>
  <si>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</si>
  <si>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</si>
  <si>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</si>
  <si>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</si>
  <si>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</si>
  <si>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</si>
  <si>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</si>
  <si>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</si>
  <si>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</si>
  <si>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</si>
  <si>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</si>
  <si>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</si>
  <si>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</si>
  <si>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</si>
  <si>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</si>
  <si>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</si>
  <si>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</si>
  <si>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</si>
  <si>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</si>
  <si>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</si>
  <si>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</si>
  <si>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</si>
  <si>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</si>
  <si>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</si>
  <si>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</si>
  <si>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</si>
  <si>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</si>
  <si>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</si>
  <si>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</si>
  <si>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</si>
  <si>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</si>
  <si>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</si>
  <si>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</si>
  <si>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</si>
  <si>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</si>
  <si>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</si>
  <si>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</si>
  <si>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</si>
  <si>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</si>
  <si>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</si>
  <si>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</si>
  <si>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</si>
  <si>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</si>
  <si>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</si>
  <si>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</si>
  <si>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</si>
  <si>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</si>
  <si>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</si>
  <si>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</si>
  <si>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</si>
  <si>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</si>
  <si>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</si>
  <si>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</si>
  <si>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</si>
  <si>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</si>
  <si>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</si>
  <si>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</si>
  <si>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</si>
  <si>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</si>
  <si>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</si>
  <si>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</si>
  <si>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</si>
  <si>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</si>
  <si>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</si>
  <si>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</si>
  <si>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</si>
  <si>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</si>
  <si>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</si>
  <si>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</si>
  <si>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</si>
  <si>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</si>
  <si>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</si>
  <si>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</si>
  <si>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</si>
  <si>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</si>
  <si>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</si>
  <si>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</si>
  <si>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</si>
  <si>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</si>
  <si>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</si>
  <si>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</si>
  <si>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</si>
  <si>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</si>
  <si>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</si>
  <si>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</si>
  <si>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</si>
  <si>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</si>
  <si>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</si>
  <si>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</si>
  <si>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</si>
  <si>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</si>
  <si>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</si>
  <si>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</si>
  <si>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</si>
  <si>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</si>
  <si>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</si>
  <si>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</si>
  <si>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</si>
  <si>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</si>
  <si>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</si>
  <si>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</si>
  <si>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</si>
  <si>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</si>
  <si>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</si>
  <si>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</si>
  <si>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</si>
  <si>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</si>
  <si>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</si>
  <si>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</si>
  <si>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</si>
  <si>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</si>
  <si>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</si>
  <si>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</si>
  <si>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</si>
  <si>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</si>
  <si>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</si>
  <si>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</si>
  <si>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</si>
  <si>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</si>
  <si>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</si>
  <si>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</si>
  <si>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</si>
  <si>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</si>
  <si>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</si>
  <si>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</si>
  <si>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</si>
  <si>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</si>
  <si>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</si>
  <si>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</si>
  <si>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</si>
  <si>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</si>
  <si>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</si>
  <si>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</si>
  <si>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</si>
  <si>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</si>
  <si>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</si>
  <si>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</si>
  <si>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</si>
  <si>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</si>
  <si>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</si>
  <si>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</si>
  <si>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</si>
  <si>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</si>
  <si>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</si>
  <si>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</si>
  <si>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</si>
  <si>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</si>
  <si>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</si>
  <si>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</si>
  <si>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</si>
  <si>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</si>
  <si>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</si>
  <si>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</si>
  <si>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</si>
  <si>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</si>
  <si>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</si>
  <si>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</si>
  <si>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</si>
  <si>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</si>
  <si>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</si>
  <si>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</si>
  <si>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</si>
  <si>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</si>
  <si>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</si>
  <si>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</si>
  <si>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</si>
  <si>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</si>
  <si>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</si>
  <si>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</si>
  <si>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</si>
  <si>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</si>
  <si>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</si>
  <si>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</si>
  <si>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</si>
  <si>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</si>
  <si>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</si>
  <si>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</si>
  <si>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</si>
  <si>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</si>
  <si>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</si>
  <si>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</si>
  <si>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</si>
  <si>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</si>
  <si>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</si>
  <si>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</si>
  <si>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</si>
  <si>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</si>
  <si>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</si>
  <si>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</si>
  <si>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</si>
  <si>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</si>
  <si>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</si>
  <si>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</si>
  <si>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</si>
  <si>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</si>
  <si>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</si>
  <si>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</si>
  <si>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</si>
  <si>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</si>
  <si>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</si>
  <si>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</si>
  <si>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</si>
  <si>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</si>
  <si>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</si>
  <si>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</si>
  <si>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</si>
  <si>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</si>
  <si>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</si>
  <si>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</si>
  <si>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</si>
  <si>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</si>
  <si>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</si>
  <si>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</si>
  <si>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</si>
  <si>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</si>
  <si>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</si>
  <si>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</si>
  <si>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</si>
  <si>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</si>
  <si>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</si>
  <si>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</si>
  <si>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</si>
  <si>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</si>
  <si>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</si>
  <si>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</si>
  <si>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</si>
  <si>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</si>
  <si>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</si>
  <si>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</si>
  <si>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</si>
  <si>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</si>
  <si>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</si>
  <si>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</si>
  <si>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</si>
  <si>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</si>
  <si>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</si>
  <si>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</si>
  <si>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</si>
  <si>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</si>
  <si>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</si>
  <si>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</si>
  <si>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</si>
  <si>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</si>
  <si>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</si>
  <si>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</si>
  <si>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</si>
  <si>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</si>
  <si>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</si>
  <si>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</si>
  <si>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</si>
  <si>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</si>
  <si>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</si>
  <si>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</si>
  <si>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</si>
  <si>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</si>
  <si>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</si>
  <si>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</si>
  <si>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</si>
  <si>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</si>
  <si>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</si>
  <si>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</si>
  <si>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</si>
  <si>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</si>
  <si>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</si>
  <si>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</si>
  <si>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</si>
  <si>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</si>
  <si>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</si>
  <si>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</si>
  <si>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</si>
  <si>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</si>
  <si>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</si>
  <si>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</si>
  <si>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</si>
  <si>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</si>
  <si>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</si>
  <si>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</si>
  <si>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</si>
  <si>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</si>
  <si>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</si>
  <si>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</si>
  <si>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</si>
  <si>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</si>
  <si>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</si>
  <si>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</si>
  <si>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</si>
  <si>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</si>
  <si>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</si>
  <si>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</si>
  <si>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</si>
  <si>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</si>
  <si>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</si>
  <si>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</si>
  <si>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</si>
  <si>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</si>
  <si>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</si>
  <si>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</si>
  <si>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</si>
  <si>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</si>
  <si>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</si>
  <si>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</si>
  <si>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</si>
  <si>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</si>
  <si>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</si>
  <si>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</si>
  <si>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</si>
  <si>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</si>
  <si>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</si>
  <si>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</si>
  <si>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</si>
  <si>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</si>
  <si>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</si>
  <si>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</si>
  <si>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</si>
  <si>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</si>
  <si>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</si>
  <si>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</si>
  <si>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</si>
  <si>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</si>
  <si>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</si>
  <si>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</si>
  <si>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</si>
  <si>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</si>
  <si>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</si>
  <si>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</si>
  <si>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</si>
  <si>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</si>
  <si>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</si>
  <si>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</si>
  <si>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</si>
  <si>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</si>
  <si>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</si>
  <si>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</si>
  <si>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</si>
  <si>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</si>
  <si>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</si>
  <si>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</si>
  <si>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</si>
  <si>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</si>
  <si>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</si>
  <si>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</si>
  <si>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</si>
  <si>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</si>
  <si>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</si>
  <si>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</si>
  <si>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</si>
  <si>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</si>
  <si>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</si>
  <si>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</si>
  <si>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</si>
  <si>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</si>
  <si>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</si>
  <si>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</si>
  <si>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</si>
  <si>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</si>
  <si>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</si>
  <si>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</si>
  <si>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</si>
  <si>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</si>
  <si>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</si>
  <si>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</si>
  <si>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</si>
  <si>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</si>
  <si>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</si>
  <si>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</si>
  <si>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</si>
  <si>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</si>
  <si>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</si>
  <si>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</si>
  <si>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</si>
  <si>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</si>
  <si>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</si>
  <si>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</si>
  <si>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</si>
  <si>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</si>
  <si>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</si>
  <si>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</si>
  <si>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</si>
  <si>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</si>
  <si>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</si>
  <si>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</si>
  <si>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</si>
  <si>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</si>
  <si>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</si>
  <si>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</si>
  <si>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</si>
  <si>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</si>
  <si>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</si>
  <si>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</si>
  <si>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</si>
  <si>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</si>
  <si>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</si>
  <si>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</si>
  <si>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</si>
  <si>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</si>
  <si>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</si>
  <si>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</si>
  <si>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</si>
  <si>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</si>
  <si>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</si>
  <si>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</si>
  <si>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</si>
  <si>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</si>
  <si>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</si>
  <si>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</si>
  <si>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</si>
  <si>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</si>
  <si>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</si>
  <si>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</si>
  <si>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</si>
  <si>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</si>
  <si>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</si>
  <si>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</si>
  <si>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</si>
  <si>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</si>
  <si>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</si>
  <si>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</si>
  <si>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</si>
  <si>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</si>
  <si>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</si>
  <si>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</si>
  <si>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</si>
  <si>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</si>
  <si>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</si>
  <si>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</si>
  <si>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</si>
  <si>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</si>
  <si>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</si>
  <si>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</si>
  <si>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</si>
  <si>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</si>
  <si>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</si>
  <si>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</si>
  <si>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</si>
  <si>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</si>
  <si>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</si>
  <si>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</si>
  <si>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</si>
  <si>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</si>
  <si>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</si>
  <si>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</si>
  <si>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</si>
  <si>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</si>
  <si>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</si>
  <si>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</si>
  <si>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</si>
  <si>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</si>
  <si>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</si>
  <si>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</si>
  <si>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</si>
  <si>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</si>
  <si>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</si>
  <si>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</si>
  <si>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</si>
  <si>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</si>
  <si>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</si>
  <si>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</si>
  <si>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</si>
  <si>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</si>
  <si>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</si>
  <si>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</si>
  <si>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</si>
  <si>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</si>
  <si>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</si>
  <si>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</si>
  <si>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</si>
  <si>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</si>
  <si>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</si>
  <si>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</si>
  <si>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</si>
  <si>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</si>
  <si>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</si>
  <si>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</si>
  <si>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</si>
  <si>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</si>
  <si>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</si>
  <si>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</si>
  <si>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</si>
  <si>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</si>
  <si>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</si>
  <si>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</si>
  <si>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</si>
  <si>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</si>
  <si>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</si>
  <si>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</si>
  <si>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</si>
  <si>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</si>
  <si>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</si>
  <si>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</si>
  <si>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</si>
  <si>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</si>
  <si>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</si>
  <si>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</si>
  <si>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</si>
  <si>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</si>
  <si>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</si>
  <si>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</si>
  <si>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</si>
  <si>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</si>
  <si>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</si>
  <si>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</si>
  <si>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</si>
  <si>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</si>
  <si>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</si>
  <si>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</si>
  <si>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</si>
  <si>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</si>
  <si>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</si>
  <si>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</si>
  <si>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</si>
  <si>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</si>
  <si>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</si>
  <si>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</si>
  <si>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</si>
  <si>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</si>
  <si>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</si>
  <si>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</si>
  <si>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</si>
  <si>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</si>
  <si>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</si>
  <si>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</si>
  <si>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</si>
  <si>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</si>
  <si>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</si>
  <si>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</si>
  <si>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</si>
  <si>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</si>
  <si>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</si>
  <si>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</si>
  <si>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</si>
  <si>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</si>
  <si>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</si>
  <si>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</si>
  <si>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</si>
  <si>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</si>
  <si>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</si>
  <si>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</si>
  <si>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</si>
  <si>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</si>
  <si>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</si>
  <si>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</si>
  <si>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</si>
  <si>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</si>
  <si>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</si>
  <si>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</si>
  <si>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</si>
  <si>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</si>
  <si>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</si>
  <si>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</si>
  <si>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</si>
  <si>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</si>
  <si>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</si>
  <si>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</si>
  <si>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</si>
  <si>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</si>
  <si>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</si>
  <si>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</si>
  <si>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</si>
  <si>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</si>
  <si>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</si>
  <si>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</si>
  <si>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</si>
  <si>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</si>
  <si>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</si>
  <si>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</si>
  <si>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</si>
  <si>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</si>
  <si>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</si>
  <si>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</si>
  <si>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</si>
  <si>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</si>
  <si>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</si>
  <si>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</si>
  <si>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</si>
  <si>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</si>
  <si>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</si>
  <si>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</si>
  <si>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</si>
  <si>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</si>
  <si>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</si>
  <si>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</si>
  <si>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</si>
  <si>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</si>
  <si>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</si>
  <si>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</si>
  <si>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</si>
  <si>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</si>
  <si>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</si>
  <si>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</si>
  <si>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</si>
  <si>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</si>
  <si>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</si>
  <si>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</si>
  <si>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</si>
  <si>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</si>
  <si>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</si>
  <si>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</si>
  <si>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</si>
  <si>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</si>
  <si>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</si>
  <si>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</si>
  <si>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</si>
  <si>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</si>
  <si>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</si>
  <si>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</si>
  <si>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</si>
  <si>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</si>
  <si>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</si>
  <si>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</si>
  <si>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</si>
  <si>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</si>
  <si>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</si>
  <si>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</si>
  <si>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</si>
  <si>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</si>
  <si>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</si>
  <si>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</si>
  <si>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</si>
  <si>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</si>
  <si>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</si>
  <si>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</si>
  <si>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</si>
  <si>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</si>
  <si>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</si>
  <si>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</si>
  <si>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</si>
  <si>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</si>
  <si>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</si>
  <si>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</si>
  <si>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</si>
  <si>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</si>
  <si>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</si>
  <si>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</si>
  <si>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</si>
  <si>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</si>
  <si>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</si>
  <si>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</si>
  <si>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</si>
  <si>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</si>
  <si>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</si>
  <si>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</si>
  <si>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</si>
  <si>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</si>
  <si>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</si>
  <si>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</si>
  <si>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</si>
  <si>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</si>
  <si>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</si>
  <si>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</si>
  <si>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</si>
  <si>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</si>
  <si>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</si>
  <si>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</si>
  <si>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</si>
  <si>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</si>
  <si>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</si>
  <si>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</si>
  <si>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</si>
  <si>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</si>
  <si>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</si>
  <si>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</si>
  <si>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</si>
  <si>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</si>
  <si>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</si>
  <si>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</si>
  <si>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</si>
  <si>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</si>
  <si>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</si>
  <si>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</si>
  <si>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</si>
  <si>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</si>
  <si>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</si>
  <si>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</si>
  <si>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</si>
  <si>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</si>
  <si>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</si>
  <si>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</si>
  <si>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</si>
  <si>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</si>
  <si>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</si>
  <si>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</si>
  <si>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</si>
  <si>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</si>
  <si>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</si>
  <si>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</si>
  <si>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</si>
  <si>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</si>
  <si>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</si>
  <si>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</si>
  <si>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</si>
  <si>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</si>
  <si>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</si>
  <si>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</si>
  <si>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</si>
  <si>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</si>
  <si>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</si>
  <si>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</si>
  <si>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</si>
  <si>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</si>
  <si>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</si>
  <si>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</si>
  <si>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</si>
  <si>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</si>
  <si>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</si>
  <si>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</si>
  <si>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</si>
  <si>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</si>
  <si>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</si>
  <si>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</si>
  <si>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</si>
  <si>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</si>
  <si>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</si>
  <si>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</si>
  <si>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</si>
  <si>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</si>
  <si>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</si>
  <si>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</si>
  <si>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</si>
  <si>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</si>
  <si>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</si>
  <si>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</si>
  <si>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</si>
  <si>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</si>
  <si>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</si>
  <si>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</si>
  <si>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</si>
  <si>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</si>
  <si>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</si>
  <si>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</si>
  <si>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</si>
  <si>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</si>
  <si>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</si>
  <si>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</si>
  <si>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</si>
  <si>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</si>
  <si>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</si>
  <si>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</si>
  <si>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</si>
  <si>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</si>
  <si>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</si>
  <si>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</si>
  <si>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</si>
  <si>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</si>
  <si>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</si>
  <si>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</si>
  <si>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</si>
  <si>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</si>
  <si>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</si>
  <si>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</si>
  <si>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</si>
  <si>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</si>
  <si>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</si>
  <si>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</si>
  <si>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</si>
  <si>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</si>
  <si>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</si>
  <si>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</si>
  <si>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</si>
  <si>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</si>
  <si>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</si>
  <si>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</si>
  <si>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</si>
  <si>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</si>
  <si>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</si>
  <si>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</si>
  <si>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</si>
  <si>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</si>
  <si>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</si>
  <si>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</si>
  <si>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</si>
  <si>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</si>
  <si>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</si>
  <si>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</si>
  <si>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</si>
  <si>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</si>
  <si>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</si>
  <si>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</si>
  <si>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</si>
  <si>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</si>
  <si>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</si>
  <si>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</si>
  <si>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</si>
  <si>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</si>
  <si>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</si>
  <si>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</si>
  <si>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</si>
  <si>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</si>
  <si>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</si>
  <si>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</si>
  <si>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</si>
  <si>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</si>
  <si>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</si>
  <si>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</si>
  <si>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</si>
  <si>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</si>
  <si>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</si>
  <si>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</si>
  <si>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</si>
  <si>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</si>
  <si>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</si>
  <si>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</si>
  <si>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</si>
  <si>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</si>
  <si>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</si>
  <si>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</si>
  <si>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</si>
  <si>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</si>
  <si>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</si>
  <si>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</si>
  <si>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</si>
  <si>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</si>
  <si>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</si>
  <si>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</si>
  <si>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</si>
  <si>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</si>
  <si>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</si>
  <si>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</si>
  <si>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</si>
  <si>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</si>
  <si>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</si>
  <si>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</si>
  <si>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</si>
  <si>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</si>
  <si>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</si>
  <si>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</si>
  <si>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</si>
  <si>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</si>
  <si>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</si>
  <si>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</si>
  <si>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</si>
  <si>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</si>
  <si>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</si>
  <si>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</si>
  <si>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</si>
  <si>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</si>
  <si>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</si>
  <si>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</si>
  <si>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</si>
  <si>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</si>
  <si>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</si>
  <si>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</si>
  <si>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</si>
  <si>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</si>
  <si>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</si>
  <si>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</si>
  <si>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</si>
  <si>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</si>
  <si>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</si>
  <si>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</si>
  <si>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</si>
  <si>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</si>
  <si>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</si>
  <si>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</si>
  <si>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</si>
  <si>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</si>
  <si>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</si>
  <si>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</si>
  <si>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</si>
  <si>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</si>
  <si>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</si>
  <si>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</si>
  <si>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</si>
  <si>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</si>
  <si>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</si>
  <si>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</si>
  <si>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</si>
  <si>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</si>
  <si>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</si>
  <si>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</si>
  <si>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</si>
  <si>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</si>
  <si>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</si>
  <si>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</si>
  <si>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</si>
  <si>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</si>
  <si>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</si>
  <si>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</si>
  <si>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</si>
  <si>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</si>
  <si>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</si>
  <si>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</si>
  <si>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</si>
  <si>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</si>
  <si>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</si>
  <si>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</si>
  <si>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</si>
  <si>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</si>
  <si>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</si>
  <si>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</si>
  <si>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</si>
  <si>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</si>
  <si>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</si>
  <si>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</si>
  <si>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</si>
  <si>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</si>
  <si>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</si>
  <si>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</si>
  <si>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</si>
  <si>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</si>
  <si>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</si>
  <si>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</si>
  <si>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</si>
  <si>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</si>
  <si>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</si>
  <si>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</si>
  <si>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</si>
  <si>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</si>
  <si>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</si>
  <si>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</si>
  <si>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</si>
  <si>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</si>
  <si>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</si>
  <si>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</si>
  <si>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</si>
  <si>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</si>
  <si>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</si>
  <si>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</si>
  <si>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</si>
  <si>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</si>
  <si>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</si>
  <si>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</si>
  <si>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</si>
  <si>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</si>
  <si>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</si>
  <si>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</si>
  <si>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</si>
  <si>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</si>
  <si>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</si>
  <si>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</si>
  <si>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</si>
  <si>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</si>
  <si>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</si>
  <si>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</si>
  <si>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</si>
  <si>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</si>
  <si>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</si>
  <si>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</si>
  <si>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</si>
  <si>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</si>
  <si>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</si>
  <si>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</si>
  <si>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</si>
  <si>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</si>
  <si>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</si>
  <si>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</si>
  <si>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</si>
  <si>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</si>
  <si>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</si>
  <si>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</si>
  <si>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</si>
  <si>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</si>
  <si>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</si>
  <si>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</si>
  <si>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</si>
  <si>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</si>
  <si>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</si>
  <si>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</si>
  <si>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</si>
  <si>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</si>
  <si>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</si>
  <si>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</si>
  <si>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</si>
  <si>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</si>
  <si>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</si>
  <si>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</si>
  <si>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</si>
  <si>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</si>
  <si>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</si>
  <si>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</si>
  <si>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</si>
  <si>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</si>
  <si>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</si>
  <si>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</si>
  <si>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</si>
  <si>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</si>
  <si>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</si>
  <si>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</si>
  <si>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</si>
  <si>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</si>
  <si>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</si>
  <si>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</si>
  <si>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</si>
  <si>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</si>
  <si>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</si>
  <si>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</si>
  <si>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</si>
  <si>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</si>
  <si>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</si>
  <si>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</si>
  <si>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</si>
  <si>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</si>
  <si>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</si>
  <si>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</si>
  <si>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</si>
  <si>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</si>
  <si>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</si>
  <si>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</si>
  <si>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</si>
  <si>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</si>
  <si>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</si>
  <si>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</si>
  <si>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</si>
  <si>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</si>
  <si>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</si>
  <si>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</si>
  <si>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</si>
  <si>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</si>
  <si>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</si>
  <si>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</si>
  <si>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</si>
  <si>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</si>
  <si>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</si>
  <si>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</si>
  <si>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</si>
  <si>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</si>
  <si>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</si>
  <si>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</si>
  <si>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</si>
  <si>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</si>
  <si>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</si>
  <si>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</si>
  <si>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</si>
  <si>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</si>
  <si>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</si>
  <si>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</si>
  <si>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</si>
  <si>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</si>
  <si>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</si>
  <si>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</si>
  <si>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</si>
  <si>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</si>
  <si>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</si>
  <si>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</si>
  <si>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</si>
  <si>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</si>
  <si>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</si>
  <si>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</si>
  <si>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</si>
  <si>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</si>
  <si>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</si>
  <si>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</si>
  <si>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</si>
  <si>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</si>
  <si>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</si>
  <si>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</si>
  <si>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</si>
  <si>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</si>
  <si>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</si>
  <si>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</si>
  <si>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</si>
  <si>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</si>
  <si>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</si>
  <si>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</si>
  <si>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</si>
  <si>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</si>
  <si>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</si>
  <si>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</si>
  <si>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</si>
  <si>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</si>
  <si>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</si>
  <si>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</si>
  <si>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</si>
  <si>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</si>
  <si>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</si>
  <si>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</si>
  <si>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</si>
  <si>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</si>
  <si>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</si>
  <si>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</si>
  <si>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</si>
  <si>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</si>
  <si>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</si>
  <si>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</si>
  <si>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</si>
  <si>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</si>
  <si>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</si>
  <si>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</si>
  <si>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</si>
  <si>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</si>
  <si>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</si>
  <si>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</si>
  <si>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</si>
  <si>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</si>
  <si>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</si>
  <si>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</si>
  <si>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</si>
  <si>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</si>
  <si>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</si>
  <si>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</si>
  <si>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</si>
  <si>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</si>
  <si>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</si>
  <si>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</si>
  <si>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</si>
  <si>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</si>
  <si>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</si>
  <si>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</si>
  <si>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</si>
  <si>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</si>
  <si>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</si>
  <si>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</si>
  <si>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</si>
  <si>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</si>
  <si>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</si>
  <si>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</si>
  <si>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</si>
  <si>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</si>
  <si>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</si>
  <si>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</si>
  <si>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</si>
  <si>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</si>
  <si>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</si>
  <si>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</si>
  <si>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</si>
  <si>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</si>
  <si>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</si>
  <si>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</si>
  <si>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</si>
  <si>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</si>
  <si>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</si>
  <si>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</si>
  <si>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</si>
  <si>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</si>
  <si>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</si>
  <si>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</si>
  <si>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</si>
  <si>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</si>
  <si>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</si>
  <si>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</si>
  <si>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</si>
  <si>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</si>
  <si>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</si>
  <si>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</si>
  <si>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</si>
  <si>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</si>
  <si>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</si>
  <si>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</si>
  <si>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</si>
  <si>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</si>
  <si>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</si>
  <si>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</si>
  <si>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</si>
  <si>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</si>
  <si>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</si>
  <si>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</si>
  <si>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</si>
  <si>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</si>
  <si>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</si>
  <si>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</si>
  <si>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</si>
  <si>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</si>
  <si>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</si>
  <si>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</si>
  <si>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</si>
  <si>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</si>
  <si>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</si>
  <si>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</si>
  <si>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</si>
  <si>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</si>
  <si>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</si>
  <si>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</si>
  <si>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</si>
  <si>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</si>
  <si>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</si>
  <si>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</si>
  <si>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</si>
  <si>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</si>
  <si>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</si>
  <si>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</si>
  <si>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</si>
  <si>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</si>
  <si>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</si>
  <si>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</si>
  <si>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</si>
  <si>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</si>
  <si>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</si>
  <si>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</si>
  <si>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</si>
  <si>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</si>
  <si>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</si>
  <si>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</si>
  <si>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</si>
  <si>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</si>
  <si>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</si>
  <si>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</si>
  <si>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</si>
  <si>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</si>
  <si>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</si>
  <si>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</si>
  <si>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</si>
  <si>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</si>
  <si>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</si>
  <si>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</si>
  <si>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</si>
  <si>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</si>
  <si>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</si>
  <si>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</si>
  <si>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</si>
  <si>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</si>
  <si>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</si>
  <si>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</si>
  <si>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</si>
  <si>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</si>
  <si>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</si>
  <si>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</si>
  <si>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</si>
  <si>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</si>
  <si>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</si>
  <si>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</si>
  <si>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</si>
  <si>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</si>
  <si>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</si>
  <si>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</si>
  <si>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</si>
  <si>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</si>
  <si>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</si>
  <si>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</si>
  <si>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</si>
  <si>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</si>
  <si>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</si>
  <si>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</si>
  <si>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</si>
  <si>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</si>
  <si>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</si>
  <si>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</si>
  <si>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</si>
  <si>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</si>
  <si>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</si>
  <si>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</si>
  <si>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</si>
  <si>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</si>
  <si>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</si>
  <si>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</si>
  <si>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</si>
  <si>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</si>
  <si>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</si>
  <si>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</si>
  <si>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</si>
  <si>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</si>
  <si>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</si>
  <si>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</si>
  <si>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</si>
  <si>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</si>
  <si>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</si>
  <si>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</si>
  <si>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</si>
  <si>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</si>
  <si>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</si>
  <si>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</si>
  <si>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</si>
  <si>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</si>
  <si>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</si>
  <si>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</si>
  <si>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</si>
  <si>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</si>
  <si>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</si>
  <si>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</si>
  <si>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</si>
  <si>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</si>
  <si>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</si>
  <si>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</si>
  <si>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</si>
  <si>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</si>
  <si>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</si>
  <si>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</si>
  <si>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</si>
  <si>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</si>
  <si>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</si>
  <si>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</si>
  <si>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</si>
  <si>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</si>
  <si>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</si>
  <si>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</si>
  <si>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</si>
  <si>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</si>
  <si>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</si>
  <si>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</si>
  <si>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</si>
  <si>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</si>
  <si>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</si>
  <si>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</si>
  <si>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</si>
  <si>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</si>
  <si>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</si>
  <si>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</si>
  <si>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</si>
  <si>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</si>
  <si>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</si>
  <si>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</si>
  <si>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</si>
  <si>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</si>
  <si>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</si>
  <si>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</si>
  <si>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</si>
  <si>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</si>
  <si>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</si>
  <si>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</si>
  <si>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</si>
  <si>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</si>
  <si>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</si>
  <si>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</si>
  <si>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</si>
  <si>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</si>
  <si>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</si>
  <si>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</si>
  <si>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</si>
  <si>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</si>
  <si>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</si>
  <si>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</si>
  <si>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</si>
  <si>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</si>
  <si>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</si>
  <si>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</si>
  <si>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</si>
  <si>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</si>
  <si>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</si>
  <si>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</si>
  <si>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</si>
  <si>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</si>
  <si>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</si>
  <si>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</si>
  <si>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</si>
  <si>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</si>
  <si>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</si>
  <si>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</si>
  <si>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</si>
  <si>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</si>
  <si>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</si>
  <si>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</si>
  <si>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</si>
  <si>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</si>
  <si>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</si>
  <si>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</si>
  <si>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</si>
  <si>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</si>
  <si>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</si>
  <si>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</si>
  <si>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</si>
  <si>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</si>
  <si>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</si>
  <si>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</si>
  <si>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</si>
  <si>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</si>
  <si>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</si>
  <si>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</si>
  <si>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</si>
  <si>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</si>
  <si>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</si>
  <si>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</si>
  <si>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</si>
  <si>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</si>
  <si>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</si>
  <si>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</si>
  <si>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</si>
  <si>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</si>
  <si>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</si>
  <si>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</si>
  <si>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</si>
  <si>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</si>
  <si>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</si>
  <si>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</si>
  <si>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</si>
  <si>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</si>
  <si>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</si>
  <si>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</si>
  <si>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</si>
  <si>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</si>
  <si>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</si>
  <si>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</si>
  <si>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</si>
  <si>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</si>
  <si>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</si>
  <si>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</si>
  <si>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</si>
  <si>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</si>
  <si>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</si>
  <si>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</si>
  <si>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</si>
  <si>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</si>
  <si>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</si>
  <si>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</si>
  <si>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</si>
  <si>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</si>
  <si>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</si>
  <si>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</si>
  <si>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</si>
  <si>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</si>
  <si>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</si>
  <si>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</si>
  <si>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</si>
  <si>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</si>
  <si>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</si>
  <si>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</si>
  <si>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</si>
  <si>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</si>
  <si>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</si>
  <si>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</si>
  <si>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</si>
  <si>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</si>
  <si>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</si>
  <si>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</si>
  <si>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</si>
  <si>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</si>
  <si>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</si>
  <si>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</si>
  <si>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</si>
  <si>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</si>
  <si>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</si>
  <si>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</si>
  <si>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</si>
  <si>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</si>
  <si>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</si>
  <si>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</si>
  <si>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</si>
  <si>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</si>
  <si>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</si>
  <si>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</si>
  <si>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</si>
  <si>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</si>
  <si>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</si>
  <si>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</si>
  <si>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</si>
  <si>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</si>
  <si>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</si>
  <si>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</si>
  <si>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</si>
  <si>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</si>
  <si>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</si>
  <si>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</si>
  <si>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</si>
  <si>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</si>
  <si>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</si>
  <si>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</si>
  <si>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</si>
  <si>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</si>
  <si>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</si>
  <si>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</si>
  <si>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</si>
  <si>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</si>
  <si>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</si>
  <si>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</si>
  <si>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</si>
  <si>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</si>
  <si>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</si>
  <si>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</si>
  <si>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</si>
  <si>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</si>
  <si>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</si>
  <si>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</si>
  <si>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</si>
  <si>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</si>
  <si>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</si>
  <si>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</si>
  <si>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</si>
  <si>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</si>
  <si>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</si>
  <si>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</si>
  <si>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</si>
  <si>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</si>
  <si>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</si>
  <si>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</si>
  <si>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</si>
  <si>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</si>
  <si>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</si>
  <si>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</si>
  <si>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</si>
  <si>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</si>
  <si>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</si>
  <si>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</si>
  <si>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</si>
  <si>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</si>
  <si>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</si>
  <si>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</si>
  <si>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</si>
  <si>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</si>
  <si>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</si>
  <si>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</si>
  <si>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</si>
  <si>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</si>
  <si>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</si>
  <si>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</si>
  <si>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</si>
  <si>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</si>
  <si>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</si>
  <si>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</si>
  <si>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</si>
  <si>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</si>
  <si>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</si>
  <si>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</si>
  <si>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</si>
  <si>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</si>
  <si>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</si>
  <si>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</si>
  <si>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</si>
  <si>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</si>
  <si>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</si>
  <si>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</si>
  <si>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</si>
  <si>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</si>
  <si>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</si>
  <si>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</si>
  <si>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</si>
  <si>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</si>
  <si>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</si>
  <si>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</si>
  <si>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</si>
  <si>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</si>
  <si>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</si>
  <si>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</si>
  <si>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</si>
  <si>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</si>
  <si>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</si>
  <si>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</si>
  <si>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</si>
  <si>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</si>
  <si>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</si>
  <si>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</si>
  <si>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</si>
  <si>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</si>
  <si>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</si>
  <si>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</si>
  <si>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</si>
  <si>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</si>
  <si>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</si>
  <si>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</si>
  <si>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</si>
  <si>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</si>
  <si>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</si>
  <si>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</si>
  <si>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</si>
  <si>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</si>
  <si>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</si>
  <si>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</si>
  <si>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</si>
  <si>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</si>
  <si>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</si>
  <si>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</si>
  <si>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</si>
  <si>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</si>
  <si>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</si>
  <si>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</si>
  <si>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</si>
  <si>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</si>
  <si>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</si>
  <si>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</si>
  <si>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</si>
  <si>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</si>
  <si>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</si>
  <si>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</si>
  <si>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</si>
  <si>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</si>
  <si>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</si>
  <si>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</si>
  <si>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</si>
  <si>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</si>
  <si>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</si>
  <si>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</si>
  <si>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</si>
  <si>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</si>
  <si>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</si>
  <si>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</si>
  <si>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</si>
  <si>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</si>
  <si>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</si>
  <si>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</si>
  <si>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</si>
  <si>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</si>
  <si>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</si>
  <si>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</si>
  <si>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</si>
  <si>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</si>
  <si>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</si>
  <si>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</si>
  <si>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</si>
  <si>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</si>
  <si>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</si>
  <si>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</si>
  <si>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</si>
  <si>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</si>
  <si>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</si>
  <si>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</si>
  <si>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</si>
  <si>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</si>
  <si>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</si>
  <si>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</si>
  <si>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</si>
  <si>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</si>
  <si>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</si>
  <si>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</si>
  <si>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</si>
  <si>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</si>
  <si>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</si>
  <si>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</si>
  <si>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</si>
  <si>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</si>
  <si>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</si>
  <si>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</si>
  <si>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</si>
  <si>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</si>
  <si>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</si>
  <si>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</si>
  <si>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</si>
  <si>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</si>
  <si>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</si>
  <si>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</si>
  <si>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</si>
  <si>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</si>
  <si>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</si>
  <si>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</si>
  <si>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</si>
  <si>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</si>
  <si>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</si>
  <si>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</si>
  <si>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</si>
  <si>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</si>
  <si>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</si>
  <si>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</si>
  <si>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</si>
  <si>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</si>
  <si>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</si>
  <si>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</si>
  <si>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</si>
  <si>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</si>
  <si>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</si>
  <si>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</si>
  <si>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</si>
  <si>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</si>
  <si>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</si>
  <si>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</si>
  <si>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</si>
  <si>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</si>
  <si>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</si>
  <si>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</si>
  <si>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</si>
  <si>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</si>
  <si>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</si>
  <si>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</si>
  <si>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</si>
  <si>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</si>
  <si>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</si>
  <si>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</si>
  <si>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</si>
  <si>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</si>
  <si>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</si>
  <si>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</si>
  <si>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</si>
  <si>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</si>
  <si>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</si>
  <si>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</si>
  <si>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</si>
  <si>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</si>
  <si>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</si>
  <si>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</si>
  <si>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</si>
  <si>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</si>
  <si>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</si>
  <si>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</si>
  <si>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</si>
  <si>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</si>
  <si>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</si>
  <si>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</si>
  <si>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</si>
  <si>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</si>
  <si>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</si>
  <si>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</si>
  <si>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</si>
  <si>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</si>
  <si>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</si>
  <si>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</si>
  <si>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</si>
  <si>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</si>
  <si>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</si>
  <si>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</si>
  <si>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</si>
  <si>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</si>
  <si>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</si>
  <si>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</si>
  <si>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</si>
  <si>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</si>
  <si>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</si>
  <si>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</si>
  <si>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</si>
  <si>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</si>
  <si>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</si>
  <si>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</si>
  <si>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</si>
  <si>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</si>
  <si>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</si>
  <si>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</si>
  <si>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</si>
  <si>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</si>
  <si>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</si>
  <si>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</si>
  <si>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</si>
  <si>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</si>
  <si>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</si>
  <si>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</si>
  <si>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</si>
  <si>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</si>
  <si>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</si>
  <si>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</si>
  <si>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</si>
  <si>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</si>
  <si>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</si>
  <si>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</si>
  <si>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</si>
  <si>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</si>
  <si>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</si>
  <si>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</si>
  <si>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</si>
  <si>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</si>
  <si>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</si>
  <si>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</si>
  <si>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</si>
  <si>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</si>
  <si>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</si>
  <si>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</si>
  <si>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</si>
  <si>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</si>
  <si>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</si>
  <si>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</si>
  <si>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</si>
  <si>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</si>
  <si>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</si>
  <si>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</si>
  <si>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</si>
  <si>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</si>
  <si>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</si>
  <si>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</si>
  <si>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</si>
  <si>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</si>
  <si>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</si>
  <si>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</si>
  <si>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</si>
  <si>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</si>
  <si>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</si>
  <si>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</si>
  <si>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</si>
  <si>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</si>
  <si>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</si>
  <si>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</si>
  <si>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</si>
  <si>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</si>
  <si>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</si>
  <si>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</si>
  <si>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</si>
  <si>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</si>
  <si>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</si>
  <si>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</si>
  <si>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</si>
  <si>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</si>
  <si>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</si>
  <si>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</si>
  <si>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</si>
  <si>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</si>
  <si>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</si>
  <si>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</si>
  <si>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</si>
  <si>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</si>
  <si>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</si>
  <si>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</si>
  <si>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</si>
  <si>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</si>
  <si>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</si>
  <si>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</si>
  <si>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</si>
  <si>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</si>
  <si>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</si>
  <si>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</si>
  <si>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</si>
  <si>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</si>
  <si>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</si>
  <si>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</si>
  <si>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</si>
  <si>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</si>
  <si>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</si>
  <si>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</si>
  <si>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</si>
  <si>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</si>
  <si>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</si>
  <si>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</si>
  <si>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</si>
  <si>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</si>
  <si>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</si>
  <si>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</si>
  <si>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</si>
  <si>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</si>
  <si>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</si>
  <si>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</si>
  <si>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</si>
  <si>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</si>
  <si>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</si>
  <si>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</si>
  <si>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</si>
  <si>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</si>
  <si>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</si>
  <si>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</si>
  <si>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</si>
  <si>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</si>
  <si>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</si>
  <si>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</si>
  <si>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</si>
  <si>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</si>
  <si>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</si>
  <si>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</si>
  <si>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</si>
  <si>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</si>
  <si>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</si>
  <si>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</si>
  <si>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</si>
  <si>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</si>
  <si>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</si>
  <si>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</si>
  <si>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</si>
  <si>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</si>
  <si>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</si>
  <si>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</si>
  <si>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</si>
  <si>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</si>
  <si>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</si>
  <si>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</si>
  <si>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</si>
  <si>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</si>
  <si>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</si>
  <si>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</si>
  <si>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</si>
  <si>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</si>
  <si>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</si>
  <si>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</si>
  <si>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</si>
  <si>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</si>
  <si>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</si>
  <si>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</si>
  <si>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</si>
  <si>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</si>
  <si>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</si>
  <si>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</si>
  <si>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</si>
  <si>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</si>
  <si>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</si>
  <si>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</si>
  <si>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</si>
  <si>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</si>
  <si>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</si>
  <si>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</si>
  <si>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</si>
  <si>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</si>
  <si>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</si>
  <si>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</si>
  <si>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</si>
  <si>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</si>
  <si>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</si>
  <si>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</si>
  <si>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</si>
  <si>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</si>
  <si>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</si>
  <si>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</si>
  <si>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</si>
  <si>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</si>
  <si>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</si>
  <si>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</si>
  <si>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</si>
  <si>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</si>
  <si>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</si>
  <si>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</si>
  <si>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</si>
  <si>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</si>
  <si>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</si>
  <si>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</si>
  <si>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</si>
  <si>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</si>
  <si>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</si>
  <si>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</si>
  <si>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</si>
  <si>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</si>
  <si>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</si>
  <si>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</si>
  <si>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</si>
  <si>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</si>
  <si>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</si>
  <si>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</si>
  <si>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</si>
  <si>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</si>
  <si>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</si>
  <si>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</si>
  <si>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</si>
  <si>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</si>
  <si>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</si>
  <si>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</si>
  <si>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</si>
  <si>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</si>
  <si>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</si>
  <si>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</si>
  <si>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</si>
  <si>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</si>
  <si>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</si>
  <si>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</si>
  <si>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</si>
  <si>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</si>
  <si>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</si>
  <si>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</si>
  <si>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</si>
  <si>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</si>
  <si>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</si>
  <si>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</si>
  <si>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</si>
  <si>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</si>
  <si>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</si>
  <si>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</si>
  <si>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</si>
  <si>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</si>
  <si>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</si>
  <si>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</si>
  <si>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</si>
  <si>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</si>
  <si>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</si>
  <si>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</si>
  <si>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</si>
  <si>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</si>
  <si>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</si>
  <si>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</si>
  <si>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</si>
  <si>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</si>
  <si>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</si>
  <si>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</si>
  <si>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</si>
  <si>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</si>
  <si>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</si>
  <si>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</si>
  <si>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</si>
  <si>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</si>
  <si>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</si>
  <si>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</si>
  <si>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</si>
  <si>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</si>
  <si>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</si>
  <si>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</si>
  <si>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</si>
  <si>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</si>
  <si>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</si>
  <si>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</si>
  <si>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</si>
  <si>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</si>
  <si>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</si>
  <si>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</si>
  <si>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</si>
  <si>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</si>
  <si>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</si>
  <si>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</si>
  <si>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</si>
  <si>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</si>
  <si>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</si>
  <si>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</si>
  <si>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</si>
  <si>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</si>
  <si>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</si>
  <si>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</si>
  <si>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</si>
  <si>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</si>
  <si>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</si>
  <si>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</si>
  <si>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</si>
  <si>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</si>
  <si>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</si>
  <si>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</si>
  <si>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</si>
  <si>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</si>
  <si>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</si>
  <si>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</si>
  <si>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</si>
  <si>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</si>
  <si>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</si>
  <si>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</si>
  <si>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</si>
  <si>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</si>
  <si>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</si>
  <si>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</si>
  <si>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</si>
  <si>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</si>
  <si>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</si>
  <si>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</si>
  <si>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</si>
  <si>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</si>
  <si>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</si>
  <si>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</si>
  <si>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</si>
  <si>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</si>
  <si>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</si>
  <si>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</si>
  <si>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</si>
  <si>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</si>
  <si>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</si>
  <si>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</si>
  <si>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</si>
  <si>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</si>
  <si>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</si>
  <si>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</si>
  <si>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</si>
  <si>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</si>
  <si>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</si>
  <si>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</si>
  <si>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</si>
  <si>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</si>
  <si>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</si>
  <si>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</si>
  <si>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</si>
  <si>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</si>
  <si>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</si>
  <si>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</si>
  <si>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</si>
  <si>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</si>
  <si>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</si>
  <si>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</si>
  <si>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</si>
  <si>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</si>
  <si>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</si>
  <si>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</si>
  <si>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</si>
  <si>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</si>
  <si>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</si>
  <si>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</si>
  <si>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</si>
  <si>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</si>
  <si>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</si>
  <si>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</si>
  <si>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</si>
  <si>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</si>
  <si>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</si>
  <si>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</si>
  <si>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</si>
  <si>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</si>
  <si>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</si>
  <si>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</si>
  <si>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</si>
  <si>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</si>
  <si>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</si>
  <si>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</si>
  <si>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</si>
  <si>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</si>
  <si>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</si>
  <si>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</si>
  <si>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</si>
  <si>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</si>
  <si>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</si>
  <si>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</si>
  <si>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</si>
  <si>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</si>
  <si>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</si>
  <si>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</si>
  <si>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</si>
  <si>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</si>
  <si>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</si>
  <si>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</si>
  <si>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</si>
  <si>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</si>
  <si>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</si>
  <si>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</si>
  <si>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</si>
  <si>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</si>
  <si>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</si>
  <si>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</si>
  <si>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</si>
  <si>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</si>
  <si>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</si>
  <si>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</si>
  <si>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</si>
  <si>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</si>
  <si>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</si>
  <si>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</si>
  <si>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</si>
  <si>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</si>
  <si>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</si>
  <si>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</si>
  <si>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</si>
  <si>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</si>
  <si>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</si>
  <si>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</si>
  <si>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</si>
  <si>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</si>
  <si>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</si>
  <si>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</si>
  <si>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</si>
  <si>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</si>
  <si>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</si>
  <si>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</si>
  <si>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</si>
  <si>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</si>
  <si>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</si>
  <si>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</si>
  <si>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</si>
  <si>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</si>
  <si>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</si>
  <si>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</si>
  <si>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</si>
  <si>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</si>
  <si>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</si>
  <si>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</si>
  <si>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</si>
  <si>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</si>
  <si>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</si>
  <si>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</si>
  <si>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</si>
  <si>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</si>
  <si>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</si>
  <si>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</si>
  <si>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</si>
  <si>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</si>
  <si>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</si>
  <si>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</si>
  <si>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</si>
  <si>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</si>
  <si>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</si>
  <si>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</si>
  <si>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</si>
  <si>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</si>
  <si>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</si>
  <si>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</si>
  <si>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</si>
  <si>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</si>
  <si>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</si>
  <si>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</si>
  <si>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</si>
  <si>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</si>
  <si>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</si>
  <si>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</si>
  <si>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</si>
  <si>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</si>
  <si>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</si>
  <si>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</si>
  <si>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</si>
  <si>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</si>
  <si>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</si>
  <si>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</si>
  <si>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</si>
  <si>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</si>
  <si>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</si>
  <si>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</si>
  <si>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</si>
  <si>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</si>
  <si>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</si>
  <si>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</si>
  <si>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</si>
  <si>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</si>
  <si>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</si>
  <si>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</si>
  <si>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</si>
  <si>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</si>
  <si>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</si>
  <si>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</si>
  <si>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</si>
  <si>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</si>
  <si>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</si>
  <si>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</si>
  <si>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</si>
  <si>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</si>
  <si>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</si>
  <si>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</si>
  <si>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</si>
  <si>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</si>
  <si>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</si>
  <si>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</si>
  <si>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</si>
  <si>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</si>
  <si>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</si>
  <si>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</si>
  <si>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</si>
  <si>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</si>
  <si>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</si>
  <si>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</si>
  <si>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</si>
  <si>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</si>
  <si>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</si>
  <si>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</si>
  <si>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</si>
  <si>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</si>
  <si>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</si>
  <si>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</si>
  <si>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</si>
  <si>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</si>
  <si>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</si>
  <si>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</si>
  <si>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</si>
  <si>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</si>
  <si>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</si>
  <si>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</si>
  <si>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</si>
  <si>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</si>
  <si>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</si>
  <si>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</si>
  <si>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</si>
  <si>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</si>
  <si>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</si>
  <si>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</si>
  <si>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</si>
  <si>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</si>
  <si>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</si>
  <si>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</si>
  <si>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</si>
  <si>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</si>
  <si>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</si>
  <si>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</si>
  <si>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</si>
  <si>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</si>
  <si>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</si>
  <si>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</si>
  <si>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</si>
  <si>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</si>
  <si>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</si>
  <si>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</si>
  <si>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</si>
  <si>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</si>
  <si>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</si>
  <si>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</si>
  <si>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</si>
  <si>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</si>
  <si>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</si>
  <si>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</si>
  <si>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</si>
  <si>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</si>
  <si>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</si>
  <si>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</si>
  <si>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</si>
  <si>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</si>
  <si>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</si>
  <si>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</si>
  <si>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</si>
  <si>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</si>
  <si>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</si>
  <si>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</si>
  <si>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</si>
  <si>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</si>
  <si>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</si>
  <si>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</si>
  <si>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</si>
  <si>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</si>
  <si>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</si>
  <si>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</si>
  <si>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</si>
  <si>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</si>
  <si>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</si>
  <si>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</si>
  <si>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</si>
  <si>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</si>
  <si>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</si>
  <si>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</si>
  <si>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</si>
  <si>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</si>
  <si>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</si>
  <si>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</si>
  <si>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</si>
  <si>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</si>
  <si>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</si>
  <si>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</si>
  <si>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</si>
  <si>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</si>
  <si>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</si>
  <si>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</si>
  <si>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</si>
  <si>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</si>
  <si>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</si>
  <si>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</si>
  <si>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</si>
  <si>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</si>
  <si>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</si>
  <si>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</si>
  <si>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</si>
  <si>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</si>
  <si>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</si>
  <si>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</si>
  <si>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</si>
  <si>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</si>
  <si>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</si>
  <si>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</si>
  <si>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</si>
  <si>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</si>
  <si>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</si>
  <si>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</si>
  <si>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</si>
  <si>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</si>
  <si>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</si>
  <si>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</si>
  <si>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</si>
  <si>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</si>
  <si>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</si>
  <si>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</si>
  <si>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</si>
  <si>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</si>
  <si>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</si>
  <si>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</si>
  <si>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</si>
  <si>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</si>
  <si>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</si>
  <si>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</si>
  <si>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</si>
  <si>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</si>
  <si>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</si>
  <si>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</si>
  <si>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</si>
  <si>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</si>
  <si>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</si>
  <si>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</si>
  <si>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</si>
  <si>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</si>
  <si>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</si>
  <si>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</si>
  <si>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</si>
  <si>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</si>
  <si>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</si>
  <si>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</si>
  <si>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</si>
  <si>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</si>
  <si>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</si>
  <si>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</si>
  <si>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</si>
  <si>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</si>
  <si>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</si>
  <si>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</si>
  <si>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</si>
  <si>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</si>
  <si>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</si>
  <si>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</si>
  <si>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</si>
  <si>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</si>
  <si>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</si>
  <si>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</si>
  <si>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</si>
  <si>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</si>
  <si>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</si>
  <si>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</si>
  <si>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</si>
  <si>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</si>
  <si>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</si>
  <si>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</si>
  <si>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</si>
  <si>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</si>
  <si>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</si>
  <si>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</si>
  <si>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</si>
  <si>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</si>
  <si>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</si>
  <si>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</si>
  <si>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</si>
  <si>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</si>
  <si>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</si>
  <si>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</si>
  <si>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</si>
  <si>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</si>
  <si>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</si>
  <si>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</si>
  <si>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</si>
  <si>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</si>
  <si>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</si>
  <si>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</si>
  <si>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</si>
  <si>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</si>
  <si>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</si>
  <si>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</si>
  <si>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</si>
  <si>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</si>
  <si>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</si>
  <si>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</si>
  <si>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</si>
  <si>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</si>
  <si>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</si>
  <si>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</si>
  <si>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</si>
  <si>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</si>
  <si>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</si>
  <si>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</si>
  <si>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</si>
  <si>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</si>
  <si>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</si>
  <si>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</si>
  <si>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</si>
  <si>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</si>
  <si>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</si>
  <si>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</si>
  <si>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</si>
  <si>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</si>
  <si>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</si>
  <si>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</si>
  <si>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</si>
  <si>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</si>
  <si>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</si>
  <si>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</si>
  <si>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</si>
  <si>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</si>
  <si>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</si>
  <si>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</si>
  <si>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</si>
  <si>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</si>
  <si>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</si>
  <si>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</si>
  <si>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</si>
  <si>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</si>
  <si>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</si>
  <si>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</si>
  <si>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</si>
  <si>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</si>
  <si>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</si>
  <si>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</si>
  <si>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</si>
  <si>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</si>
  <si>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</si>
  <si>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</si>
  <si>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</si>
  <si>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</si>
  <si>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</si>
  <si>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</si>
  <si>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</si>
  <si>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</si>
  <si>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</si>
  <si>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</si>
  <si>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</si>
  <si>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</si>
  <si>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</si>
  <si>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</si>
  <si>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</si>
  <si>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</si>
  <si>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</si>
  <si>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</si>
  <si>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</si>
  <si>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</si>
  <si>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</si>
  <si>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</si>
  <si>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</si>
  <si>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</si>
  <si>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</si>
  <si>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</si>
  <si>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</si>
  <si>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</si>
  <si>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</si>
  <si>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</si>
  <si>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</si>
  <si>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</si>
  <si>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</si>
  <si>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</si>
  <si>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</si>
  <si>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</si>
  <si>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</si>
  <si>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</si>
  <si>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</si>
  <si>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</si>
  <si>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</si>
  <si>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</si>
  <si>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</si>
  <si>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</si>
  <si>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</si>
  <si>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</si>
  <si>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</si>
  <si>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</si>
  <si>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</si>
  <si>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</si>
  <si>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</si>
  <si>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</si>
  <si>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</si>
  <si>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</si>
  <si>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</si>
  <si>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</si>
  <si>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</si>
  <si>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</si>
  <si>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</si>
  <si>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</si>
  <si>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</si>
  <si>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</si>
  <si>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</si>
  <si>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</si>
  <si>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</si>
  <si>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</si>
  <si>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</si>
  <si>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</si>
  <si>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</si>
  <si>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</si>
  <si>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</si>
  <si>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</si>
  <si>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</si>
  <si>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</si>
  <si>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</si>
  <si>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</si>
  <si>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</si>
  <si>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</si>
  <si>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</si>
  <si>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</si>
  <si>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</si>
  <si>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</si>
  <si>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</si>
  <si>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</si>
  <si>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</si>
  <si>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</si>
  <si>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</si>
  <si>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</si>
  <si>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</si>
  <si>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</si>
  <si>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</si>
  <si>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</si>
  <si>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</si>
  <si>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</si>
  <si>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</si>
  <si>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</si>
  <si>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</si>
  <si>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</si>
  <si>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</si>
  <si>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</si>
  <si>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</si>
  <si>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</si>
  <si>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</si>
  <si>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</si>
  <si>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</si>
  <si>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</si>
  <si>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</si>
  <si>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</si>
  <si>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</si>
  <si>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</si>
  <si>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</si>
  <si>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</si>
  <si>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</si>
  <si>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</si>
  <si>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</si>
  <si>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</si>
  <si>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</si>
  <si>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</si>
  <si>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</si>
  <si>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</si>
  <si>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</si>
  <si>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</si>
  <si>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</si>
  <si>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</si>
  <si>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</si>
  <si>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</si>
  <si>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</si>
  <si>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</si>
  <si>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</si>
  <si>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</si>
  <si>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</si>
  <si>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</si>
  <si>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</si>
  <si>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</si>
  <si>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</si>
  <si>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</si>
  <si>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</si>
  <si>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</si>
  <si>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</si>
  <si>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</si>
  <si>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</si>
  <si>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</si>
  <si>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</si>
  <si>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</si>
  <si>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</si>
  <si>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</si>
  <si>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</si>
  <si>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</si>
  <si>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</si>
  <si>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</si>
  <si>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</si>
  <si>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</si>
  <si>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</si>
  <si>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</si>
  <si>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</si>
  <si>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</si>
  <si>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</si>
  <si>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</si>
  <si>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</si>
  <si>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</si>
  <si>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</si>
  <si>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</si>
  <si>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</si>
  <si>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</si>
  <si>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</si>
  <si>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</si>
  <si>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</si>
  <si>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</si>
  <si>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</si>
  <si>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</si>
  <si>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</si>
  <si>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</si>
  <si>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</si>
  <si>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</si>
  <si>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</si>
  <si>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</si>
  <si>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</si>
  <si>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</si>
  <si>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</si>
  <si>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</si>
  <si>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</si>
  <si>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</si>
  <si>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</si>
  <si>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</si>
  <si>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</si>
  <si>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</si>
  <si>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</si>
  <si>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</si>
  <si>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</si>
  <si>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</si>
  <si>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</si>
  <si>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</si>
  <si>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</si>
  <si>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</si>
  <si>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</si>
  <si>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</si>
  <si>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</si>
  <si>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</si>
  <si>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</si>
  <si>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</si>
  <si>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</si>
  <si>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</si>
  <si>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</si>
  <si>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</si>
  <si>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</si>
  <si>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</si>
  <si>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</si>
  <si>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</si>
  <si>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</si>
  <si>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</si>
  <si>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</si>
  <si>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</si>
  <si>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</si>
  <si>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</si>
  <si>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</si>
  <si>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</si>
  <si>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</si>
  <si>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</si>
  <si>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</si>
  <si>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</si>
  <si>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</si>
  <si>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</si>
  <si>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</si>
  <si>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</si>
  <si>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</si>
  <si>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</si>
  <si>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</si>
  <si>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</si>
  <si>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</si>
  <si>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</si>
  <si>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</si>
  <si>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</si>
  <si>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</si>
  <si>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</si>
  <si>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</si>
  <si>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</si>
  <si>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</si>
  <si>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</si>
  <si>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</si>
  <si>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</si>
  <si>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</si>
  <si>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</si>
  <si>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</si>
  <si>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</si>
  <si>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</si>
  <si>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</si>
  <si>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</si>
  <si>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</si>
  <si>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</si>
  <si>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</si>
  <si>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</si>
  <si>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</si>
  <si>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</si>
  <si>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</si>
  <si>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</si>
  <si>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</si>
  <si>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</si>
  <si>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</si>
  <si>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</si>
  <si>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</si>
  <si>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</si>
  <si>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</si>
  <si>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</si>
  <si>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</si>
  <si>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</si>
  <si>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</si>
  <si>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</si>
  <si>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</si>
  <si>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</si>
  <si>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</si>
  <si>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</si>
  <si>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</si>
  <si>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</si>
  <si>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</si>
  <si>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</si>
  <si>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</si>
  <si>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</si>
  <si>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</si>
  <si>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</si>
  <si>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</si>
  <si>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</si>
  <si>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</si>
  <si>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</si>
  <si>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</si>
  <si>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</si>
  <si>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</si>
  <si>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</si>
  <si>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</si>
  <si>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</si>
  <si>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</si>
  <si>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</si>
  <si>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</si>
  <si>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</si>
  <si>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</si>
  <si>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</si>
  <si>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</si>
  <si>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</si>
  <si>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</si>
  <si>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</si>
  <si>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</si>
  <si>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</si>
  <si>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</si>
  <si>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</si>
  <si>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</si>
  <si>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</si>
  <si>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</si>
  <si>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</si>
  <si>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</si>
  <si>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</si>
  <si>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</si>
  <si>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</si>
  <si>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</si>
  <si>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</si>
  <si>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</si>
  <si>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</si>
  <si>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</si>
  <si>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</si>
  <si>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</si>
  <si>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</si>
  <si>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</si>
  <si>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</si>
  <si>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</si>
  <si>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</si>
  <si>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</si>
  <si>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</si>
  <si>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</si>
  <si>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</si>
  <si>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</si>
  <si>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</si>
  <si>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</si>
  <si>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</si>
  <si>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</si>
  <si>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</si>
  <si>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</si>
  <si>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</si>
  <si>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</si>
  <si>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</si>
  <si>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</si>
  <si>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</si>
  <si>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</si>
  <si>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</si>
  <si>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</si>
  <si>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</si>
  <si>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</si>
  <si>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</si>
  <si>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</si>
  <si>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</si>
  <si>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</si>
  <si>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</si>
  <si>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</si>
  <si>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</si>
  <si>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</si>
  <si>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</si>
  <si>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</si>
  <si>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</si>
  <si>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</si>
  <si>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</si>
  <si>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</si>
  <si>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</si>
  <si>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</si>
  <si>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</si>
  <si>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</si>
  <si>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</si>
  <si>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</si>
  <si>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</si>
  <si>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</si>
  <si>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</si>
  <si>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</si>
  <si>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</si>
  <si>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</si>
  <si>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</si>
  <si>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</si>
  <si>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</si>
  <si>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</si>
  <si>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</si>
  <si>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</si>
  <si>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</si>
  <si>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</si>
  <si>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</si>
  <si>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</si>
  <si>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</si>
  <si>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</si>
  <si>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</si>
  <si>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</si>
  <si>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</si>
  <si>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</si>
  <si>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</si>
  <si>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</si>
  <si>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</si>
  <si>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</si>
  <si>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</si>
  <si>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</si>
  <si>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</si>
  <si>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</si>
  <si>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</si>
  <si>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</si>
  <si>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</si>
  <si>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</si>
  <si>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</si>
  <si>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</si>
  <si>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</si>
  <si>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</si>
  <si>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</si>
  <si>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</si>
  <si>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</si>
  <si>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</si>
  <si>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</si>
  <si>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</si>
  <si>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</si>
  <si>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</si>
  <si>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</si>
  <si>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</si>
  <si>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</si>
  <si>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</si>
  <si>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</si>
  <si>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</si>
  <si>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</si>
  <si>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</si>
  <si>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</si>
  <si>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</si>
  <si>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</si>
  <si>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</si>
  <si>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</si>
  <si>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</si>
  <si>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</si>
  <si>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</si>
  <si>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</si>
  <si>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</si>
  <si>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</si>
  <si>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</si>
  <si>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</si>
  <si>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</si>
  <si>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</si>
  <si>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</si>
  <si>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</si>
  <si>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</si>
  <si>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</si>
  <si>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</si>
  <si>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</si>
  <si>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</si>
  <si>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</si>
  <si>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</si>
  <si>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</si>
  <si>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</si>
  <si>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</si>
  <si>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</si>
  <si>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</si>
  <si>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</si>
  <si>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</si>
  <si>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</si>
  <si>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</si>
  <si>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</si>
  <si>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</si>
  <si>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</si>
  <si>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</si>
  <si>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</si>
  <si>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</si>
  <si>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</si>
  <si>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</si>
  <si>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</si>
  <si>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</si>
  <si>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</si>
  <si>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</si>
  <si>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</si>
  <si>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</si>
  <si>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</si>
  <si>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</si>
  <si>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</si>
  <si>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</si>
  <si>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</si>
  <si>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</si>
  <si>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</si>
  <si>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</si>
  <si>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</si>
  <si>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</si>
  <si>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</si>
  <si>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</si>
  <si>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</si>
  <si>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</si>
  <si>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</si>
  <si>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</si>
  <si>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</si>
  <si>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</si>
  <si>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</si>
  <si>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</si>
  <si>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</si>
  <si>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</si>
  <si>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</si>
  <si>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</si>
  <si>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</si>
  <si>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</si>
  <si>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</si>
  <si>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</si>
  <si>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</si>
  <si>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</si>
  <si>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</si>
  <si>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</si>
  <si>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</si>
  <si>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</si>
  <si>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</si>
  <si>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</si>
  <si>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</si>
  <si>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</si>
  <si>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</si>
  <si>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</si>
  <si>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</si>
  <si>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</si>
  <si>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</si>
  <si>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</si>
  <si>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</si>
  <si>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</si>
  <si>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</si>
  <si>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</si>
  <si>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</si>
  <si>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</si>
  <si>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</si>
  <si>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</si>
  <si>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</si>
  <si>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</si>
  <si>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</si>
  <si>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</si>
  <si>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</si>
  <si>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</si>
  <si>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</si>
  <si>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</si>
  <si>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</si>
  <si>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</si>
  <si>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</si>
  <si>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</si>
  <si>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</si>
  <si>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</si>
  <si>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</si>
  <si>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</si>
  <si>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</si>
  <si>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</si>
  <si>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</si>
  <si>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</si>
  <si>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</si>
  <si>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</si>
  <si>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</si>
  <si>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</si>
  <si>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</si>
  <si>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</si>
  <si>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</si>
  <si>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</si>
  <si>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</si>
  <si>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</si>
  <si>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</si>
  <si>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</si>
  <si>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</si>
  <si>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</si>
  <si>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</si>
  <si>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</si>
  <si>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</si>
  <si>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</si>
  <si>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</si>
  <si>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</si>
  <si>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</si>
  <si>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</si>
  <si>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</si>
  <si>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</si>
  <si>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</si>
  <si>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</si>
  <si>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</si>
  <si>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</si>
  <si>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</si>
  <si>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</si>
  <si>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</si>
  <si>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</si>
  <si>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</si>
  <si>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</si>
  <si>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</si>
  <si>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</si>
  <si>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</si>
  <si>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</si>
  <si>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</si>
  <si>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</si>
  <si>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</si>
  <si>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</si>
  <si>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</si>
  <si>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</si>
  <si>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</si>
  <si>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</si>
  <si>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</si>
  <si>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</si>
  <si>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</si>
  <si>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</si>
  <si>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</si>
  <si>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</si>
  <si>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</si>
  <si>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</si>
  <si>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</si>
  <si>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</si>
  <si>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</si>
  <si>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</si>
  <si>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</si>
  <si>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</si>
  <si>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</si>
  <si>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</si>
  <si>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</si>
  <si>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</si>
  <si>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</si>
  <si>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</si>
  <si>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</si>
  <si>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</si>
  <si>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</si>
  <si>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</si>
  <si>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</si>
  <si>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</si>
  <si>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</si>
  <si>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</si>
  <si>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</si>
  <si>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</si>
  <si>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</si>
  <si>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</si>
  <si>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</si>
  <si>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</si>
  <si>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</si>
  <si>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</si>
  <si>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</si>
  <si>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</si>
  <si>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</si>
  <si>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</si>
  <si>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</si>
  <si>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</si>
  <si>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</si>
  <si>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</si>
  <si>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</si>
  <si>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</si>
  <si>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</si>
  <si>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</si>
  <si>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</si>
  <si>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</si>
  <si>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</si>
  <si>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</si>
  <si>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</si>
  <si>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</si>
  <si>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</si>
  <si>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</si>
  <si>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</si>
  <si>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</si>
  <si>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</si>
  <si>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</si>
  <si>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</si>
  <si>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</si>
  <si>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</si>
  <si>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</si>
  <si>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</si>
  <si>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</si>
  <si>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</si>
  <si>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</si>
  <si>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</si>
  <si>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</si>
  <si>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</si>
  <si>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</si>
  <si>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</si>
  <si>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</si>
  <si>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</si>
  <si>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</si>
  <si>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</si>
  <si>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</si>
  <si>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</si>
  <si>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</si>
  <si>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</si>
  <si>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</si>
  <si>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</si>
  <si>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</si>
  <si>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</si>
  <si>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</si>
  <si>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</si>
  <si>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</si>
  <si>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</si>
  <si>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</si>
  <si>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</si>
  <si>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</si>
  <si>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</si>
  <si>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</si>
  <si>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</si>
  <si>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</si>
  <si>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</si>
  <si>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</si>
  <si>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</si>
  <si>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</si>
  <si>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</si>
  <si>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</si>
  <si>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</si>
  <si>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</si>
  <si>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</si>
  <si>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</si>
  <si>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</si>
  <si>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</si>
  <si>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</si>
  <si>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</si>
  <si>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</si>
  <si>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</si>
  <si>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</si>
  <si>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</si>
  <si>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</si>
  <si>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</si>
  <si>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</si>
  <si>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</si>
  <si>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</si>
  <si>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</si>
  <si>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</si>
  <si>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</si>
  <si>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</si>
  <si>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</si>
  <si>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</si>
  <si>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</si>
  <si>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</si>
  <si>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</si>
  <si>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</si>
  <si>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</si>
  <si>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</si>
  <si>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</si>
  <si>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</si>
  <si>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</si>
  <si>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</si>
  <si>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</si>
  <si>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</si>
  <si>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</si>
  <si>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</si>
  <si>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</si>
  <si>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</si>
  <si>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</si>
  <si>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</si>
  <si>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</si>
  <si>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</si>
  <si>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</si>
  <si>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</si>
  <si>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</si>
  <si>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</si>
  <si>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</si>
  <si>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</si>
  <si>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</si>
  <si>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</si>
  <si>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</si>
  <si>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</si>
  <si>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</si>
  <si>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</si>
  <si>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</si>
  <si>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</si>
  <si>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</si>
  <si>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</si>
  <si>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</si>
  <si>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</si>
  <si>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</si>
  <si>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</si>
  <si>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</si>
  <si>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</si>
  <si>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</si>
  <si>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</si>
  <si>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</si>
  <si>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</si>
  <si>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</si>
  <si>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</si>
  <si>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</si>
  <si>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</si>
  <si>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</si>
  <si>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</si>
  <si>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</si>
  <si>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</si>
  <si>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</si>
  <si>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</si>
  <si>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</si>
  <si>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</si>
  <si>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</si>
  <si>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</si>
  <si>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</si>
  <si>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</si>
  <si>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</si>
  <si>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</si>
  <si>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</si>
  <si>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</si>
  <si>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</si>
  <si>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</si>
  <si>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</si>
  <si>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</si>
  <si>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</si>
  <si>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</si>
  <si>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</si>
  <si>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</si>
  <si>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</si>
  <si>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</si>
  <si>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</si>
  <si>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</si>
  <si>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</si>
  <si>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</si>
  <si>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</si>
  <si>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</si>
  <si>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</si>
  <si>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</si>
  <si>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</si>
  <si>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</si>
  <si>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</si>
  <si>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</si>
  <si>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</si>
  <si>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</si>
  <si>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</si>
  <si>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</si>
  <si>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</si>
  <si>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</si>
  <si>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</si>
  <si>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</si>
  <si>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</si>
  <si>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</si>
  <si>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</si>
  <si>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</si>
  <si>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</si>
  <si>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</si>
  <si>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</si>
  <si>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</si>
  <si>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</si>
  <si>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</si>
  <si>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</si>
  <si>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</si>
  <si>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</si>
  <si>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</si>
  <si>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</si>
  <si>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</si>
  <si>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</si>
  <si>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</si>
  <si>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</si>
  <si>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</si>
  <si>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</si>
  <si>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</si>
  <si>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</si>
  <si>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</si>
  <si>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</si>
  <si>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</si>
  <si>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</si>
  <si>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</si>
  <si>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</si>
  <si>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</si>
  <si>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</si>
  <si>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</si>
  <si>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</si>
  <si>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</si>
  <si>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</si>
  <si>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</si>
  <si>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</si>
  <si>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</si>
  <si>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</si>
  <si>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</si>
  <si>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</si>
  <si>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</si>
  <si>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</si>
  <si>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</si>
  <si>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</si>
  <si>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</si>
  <si>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</si>
  <si>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</si>
  <si>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</si>
  <si>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</si>
  <si>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</si>
  <si>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</si>
  <si>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</si>
  <si>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</si>
  <si>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</si>
  <si>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</si>
  <si>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</si>
  <si>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</si>
  <si>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</si>
  <si>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</si>
  <si>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</si>
  <si>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</si>
  <si>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</si>
  <si>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</si>
  <si>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</si>
  <si>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</si>
  <si>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</si>
  <si>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</si>
  <si>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</si>
  <si>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</si>
  <si>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</si>
  <si>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</si>
  <si>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</si>
  <si>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</si>
  <si>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</si>
  <si>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</si>
  <si>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</si>
  <si>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</si>
  <si>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</si>
  <si>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</si>
  <si>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</si>
  <si>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</si>
  <si>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</si>
  <si>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</si>
  <si>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</si>
  <si>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</si>
  <si>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</si>
  <si>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</si>
  <si>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</si>
  <si>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</si>
  <si>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</si>
  <si>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</si>
  <si>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</si>
  <si>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</si>
  <si>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</si>
  <si>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</si>
  <si>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</si>
  <si>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</si>
  <si>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</si>
  <si>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</si>
  <si>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</si>
  <si>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</si>
  <si>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</si>
  <si>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</si>
  <si>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</si>
  <si>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</si>
  <si>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</si>
  <si>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</si>
  <si>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</si>
  <si>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</si>
  <si>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</si>
  <si>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</si>
  <si>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</si>
  <si>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</si>
  <si>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</si>
  <si>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</si>
  <si>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</si>
  <si>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</si>
  <si>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</si>
  <si>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</si>
  <si>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</si>
  <si>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</si>
  <si>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</si>
  <si>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</si>
  <si>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</si>
  <si>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</si>
  <si>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</si>
  <si>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</si>
  <si>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</si>
  <si>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</si>
  <si>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</si>
  <si>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</si>
  <si>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</si>
  <si>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</si>
  <si>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</si>
  <si>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</si>
  <si>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</si>
  <si>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</si>
  <si>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</si>
  <si>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</si>
  <si>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</si>
  <si>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</si>
  <si>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</si>
  <si>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</si>
  <si>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</si>
  <si>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</si>
  <si>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</si>
  <si>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</si>
  <si>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</si>
  <si>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</si>
  <si>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</si>
  <si>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</si>
  <si>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</si>
  <si>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</si>
  <si>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</si>
  <si>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</si>
  <si>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</si>
  <si>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</si>
  <si>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</si>
  <si>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</si>
  <si>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</si>
  <si>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</si>
  <si>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</si>
  <si>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</si>
  <si>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</si>
  <si>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</si>
  <si>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</si>
  <si>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</si>
  <si>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</si>
  <si>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</si>
  <si>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</si>
  <si>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</si>
  <si>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</si>
  <si>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</si>
  <si>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</si>
  <si>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</si>
  <si>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</si>
  <si>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</si>
  <si>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</si>
  <si>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</si>
  <si>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</si>
  <si>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</si>
  <si>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</si>
  <si>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</si>
  <si>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</si>
  <si>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</si>
  <si>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</si>
  <si>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</si>
  <si>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</si>
  <si>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</si>
  <si>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</si>
  <si>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</si>
  <si>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</si>
  <si>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</si>
  <si>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</si>
  <si>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</si>
  <si>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</si>
  <si>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</si>
  <si>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</si>
  <si>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</si>
  <si>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</si>
  <si>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</si>
  <si>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</si>
  <si>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</si>
  <si>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</si>
  <si>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</si>
  <si>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</si>
  <si>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</si>
  <si>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</si>
  <si>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</si>
  <si>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</si>
  <si>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</si>
  <si>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</si>
  <si>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</si>
  <si>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</si>
  <si>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</si>
  <si>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</si>
  <si>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</si>
  <si>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</si>
  <si>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</si>
  <si>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</si>
  <si>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</si>
  <si>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</si>
  <si>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</si>
  <si>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</si>
  <si>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</si>
  <si>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</si>
  <si>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</si>
  <si>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</si>
  <si>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</si>
  <si>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</si>
  <si>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</si>
  <si>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</si>
  <si>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</si>
  <si>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</si>
  <si>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</si>
  <si>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</si>
  <si>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</si>
  <si>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</si>
  <si>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</si>
  <si>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</si>
  <si>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</si>
  <si>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</si>
  <si>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</si>
  <si>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</si>
  <si>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</si>
  <si>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</si>
  <si>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</si>
  <si>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</si>
  <si>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</si>
  <si>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</si>
  <si>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</si>
  <si>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</si>
  <si>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</si>
  <si>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</si>
  <si>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</si>
  <si>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</si>
  <si>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</si>
  <si>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</si>
  <si>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</si>
  <si>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</si>
  <si>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</si>
  <si>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</si>
  <si>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</si>
  <si>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</si>
  <si>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</si>
  <si>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</si>
  <si>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</si>
  <si>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</si>
  <si>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</si>
  <si>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</si>
  <si>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</si>
  <si>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</si>
  <si>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</si>
  <si>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</si>
  <si>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</si>
  <si>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</si>
  <si>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</si>
  <si>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</si>
  <si>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</si>
  <si>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</si>
  <si>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</si>
  <si>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</si>
  <si>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</si>
  <si>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</si>
  <si>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</si>
  <si>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</si>
  <si>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</si>
  <si>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</si>
  <si>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</si>
  <si>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</si>
  <si>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</si>
  <si>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</si>
  <si>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</si>
  <si>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</si>
  <si>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</si>
  <si>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</si>
  <si>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</si>
  <si>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</si>
  <si>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</si>
  <si>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</si>
  <si>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</si>
  <si>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</si>
  <si>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</si>
  <si>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</si>
  <si>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</si>
  <si>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</si>
  <si>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</si>
  <si>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</si>
  <si>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</si>
  <si>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</si>
  <si>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</si>
  <si>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</si>
  <si>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</si>
  <si>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</si>
  <si>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</si>
  <si>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</si>
  <si>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</si>
  <si>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</si>
  <si>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</si>
  <si>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</si>
  <si>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</si>
  <si>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</si>
  <si>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</si>
  <si>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</si>
  <si>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</si>
  <si>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</si>
  <si>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</si>
  <si>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</si>
  <si>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</si>
  <si>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</si>
  <si>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</si>
  <si>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</si>
  <si>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</si>
  <si>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</si>
  <si>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</si>
  <si>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</si>
  <si>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</si>
  <si>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</si>
  <si>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</si>
  <si>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</si>
  <si>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</si>
  <si>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</si>
  <si>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</si>
  <si>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</si>
  <si>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</si>
  <si>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</si>
  <si>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</si>
  <si>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</si>
  <si>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</si>
  <si>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</si>
  <si>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</si>
  <si>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</si>
  <si>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</si>
  <si>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</si>
  <si>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</si>
  <si>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</si>
  <si>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</si>
  <si>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</si>
  <si>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</si>
  <si>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</si>
  <si>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</si>
  <si>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</si>
  <si>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</si>
  <si>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</si>
  <si>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</si>
  <si>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</si>
  <si>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</si>
  <si>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</si>
  <si>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</si>
  <si>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</si>
  <si>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</si>
  <si>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</si>
  <si>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</si>
  <si>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</si>
  <si>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</si>
  <si>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</si>
  <si>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</si>
  <si>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</si>
  <si>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</si>
  <si>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</si>
  <si>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</si>
  <si>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</si>
  <si>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</si>
  <si>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</si>
  <si>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</si>
  <si>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</si>
  <si>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</si>
  <si>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</si>
  <si>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</si>
  <si>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</si>
  <si>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</si>
  <si>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</si>
  <si>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</si>
  <si>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</si>
  <si>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</si>
  <si>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</si>
  <si>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</si>
  <si>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</si>
  <si>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</si>
  <si>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</si>
  <si>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</si>
  <si>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</si>
  <si>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</si>
  <si>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</si>
  <si>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</si>
  <si>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</si>
  <si>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</si>
  <si>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</si>
  <si>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</si>
  <si>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</si>
  <si>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</si>
  <si>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</si>
  <si>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</si>
  <si>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</si>
  <si>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</si>
  <si>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</si>
  <si>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</si>
  <si>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</si>
  <si>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</si>
  <si>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</si>
  <si>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</si>
  <si>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</si>
  <si>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</si>
  <si>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</si>
  <si>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</si>
  <si>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</si>
  <si>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</si>
  <si>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</si>
  <si>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</si>
  <si>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</si>
  <si>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</si>
  <si>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</si>
  <si>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</si>
  <si>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</si>
  <si>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</si>
  <si>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</si>
  <si>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</si>
  <si>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</si>
  <si>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</si>
  <si>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</si>
  <si>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</si>
  <si>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</si>
  <si>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</si>
  <si>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</si>
  <si>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</si>
  <si>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</si>
  <si>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</si>
  <si>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</si>
  <si>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</si>
  <si>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</si>
  <si>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</si>
  <si>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</si>
  <si>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</si>
  <si>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</si>
  <si>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</si>
  <si>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</si>
  <si>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</si>
  <si>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</si>
  <si>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</si>
  <si>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</si>
  <si>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</si>
  <si>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</si>
  <si>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</si>
  <si>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</si>
  <si>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</si>
  <si>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</si>
  <si>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</si>
  <si>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</si>
  <si>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</si>
  <si>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</si>
  <si>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</si>
  <si>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</si>
  <si>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</si>
  <si>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</si>
  <si>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</si>
  <si>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</si>
  <si>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</si>
  <si>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</si>
  <si>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</si>
  <si>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</si>
  <si>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</si>
  <si>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</si>
  <si>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</si>
  <si>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</si>
  <si>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</si>
  <si>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</si>
  <si>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</si>
  <si>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</si>
  <si>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</si>
  <si>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</si>
  <si>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</si>
  <si>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</si>
  <si>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</si>
  <si>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</si>
  <si>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</si>
  <si>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</si>
  <si>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</si>
  <si>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</si>
  <si>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</si>
  <si>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</si>
  <si>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</si>
  <si>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</si>
  <si>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</si>
  <si>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</si>
  <si>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</si>
  <si>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</si>
  <si>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</si>
  <si>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</si>
  <si>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</si>
  <si>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</si>
  <si>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</si>
  <si>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</si>
  <si>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</si>
  <si>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</si>
  <si>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</si>
  <si>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</si>
  <si>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</si>
  <si>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</si>
  <si>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</si>
  <si>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</si>
  <si>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</si>
  <si>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</si>
  <si>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</si>
  <si>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</si>
  <si>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</si>
  <si>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</si>
  <si>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</si>
  <si>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</si>
  <si>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</si>
  <si>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</si>
  <si>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</si>
  <si>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</si>
  <si>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</si>
  <si>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</si>
  <si>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</si>
  <si>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</si>
  <si>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</si>
  <si>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</si>
  <si>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</si>
  <si>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</si>
  <si>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</si>
  <si>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</si>
  <si>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</si>
  <si>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</si>
  <si>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</si>
  <si>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</si>
  <si>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</si>
  <si>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</si>
  <si>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</si>
  <si>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</si>
  <si>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</si>
  <si>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</si>
  <si>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</si>
  <si>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</si>
  <si>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</si>
  <si>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</si>
  <si>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</si>
  <si>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</si>
  <si>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</si>
  <si>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</si>
  <si>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</si>
  <si>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</si>
  <si>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</si>
  <si>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</si>
  <si>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</si>
  <si>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</si>
  <si>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</si>
  <si>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</si>
  <si>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</si>
  <si>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</si>
  <si>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</si>
  <si>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</si>
  <si>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</si>
  <si>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</si>
  <si>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</si>
  <si>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</si>
  <si>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</si>
  <si>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</si>
  <si>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</si>
  <si>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</si>
  <si>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</si>
  <si>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</si>
  <si>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</si>
  <si>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</si>
  <si>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</si>
  <si>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</si>
  <si>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</si>
  <si>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</si>
  <si>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</si>
  <si>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</si>
  <si>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</si>
  <si>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</si>
  <si>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</si>
  <si>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</si>
  <si>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</si>
  <si>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</si>
  <si>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</si>
  <si>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</si>
  <si>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</si>
  <si>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</si>
  <si>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</si>
  <si>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</si>
  <si>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</si>
  <si>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</si>
  <si>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</si>
  <si>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</si>
  <si>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</si>
  <si>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</si>
  <si>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</si>
  <si>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</si>
  <si>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</si>
  <si>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</si>
  <si>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</si>
  <si>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</si>
  <si>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</si>
  <si>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</si>
  <si>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</si>
  <si>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</si>
  <si>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</si>
  <si>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</si>
  <si>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</si>
  <si>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</si>
  <si>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</si>
  <si>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</si>
  <si>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</si>
  <si>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</si>
  <si>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</si>
  <si>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</si>
  <si>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</si>
  <si>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</si>
  <si>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</si>
  <si>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</si>
  <si>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</si>
  <si>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</si>
  <si>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</si>
  <si>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</si>
  <si>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</si>
  <si>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</si>
  <si>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</si>
  <si>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</si>
  <si>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</si>
  <si>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</si>
  <si>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</si>
  <si>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</si>
  <si>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</si>
  <si>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</si>
  <si>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</si>
  <si>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</si>
  <si>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</si>
  <si>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</si>
  <si>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</si>
  <si>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</si>
  <si>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</si>
  <si>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</si>
  <si>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</si>
  <si>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</si>
  <si>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</si>
  <si>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</si>
  <si>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</si>
  <si>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</si>
  <si>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</si>
  <si>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</si>
  <si>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</si>
  <si>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</si>
  <si>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</si>
  <si>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</si>
  <si>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</si>
  <si>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</si>
  <si>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</si>
  <si>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</si>
  <si>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</si>
  <si>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</si>
  <si>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</si>
  <si>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</si>
  <si>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</si>
  <si>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</si>
  <si>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</si>
  <si>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</si>
  <si>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</si>
  <si>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</si>
  <si>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</si>
  <si>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</si>
  <si>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</si>
  <si>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</si>
  <si>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</si>
  <si>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</si>
  <si>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</si>
  <si>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</si>
  <si>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</si>
  <si>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</si>
  <si>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</si>
  <si>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</si>
  <si>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</si>
  <si>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</si>
  <si>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</si>
  <si>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</si>
  <si>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</si>
  <si>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</si>
  <si>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</si>
  <si>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</si>
  <si>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</si>
  <si>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</si>
  <si>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</si>
  <si>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</si>
  <si>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</si>
  <si>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</si>
  <si>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</si>
  <si>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</si>
  <si>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</si>
  <si>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</si>
  <si>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</si>
  <si>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</si>
  <si>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</si>
  <si>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</si>
  <si>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</si>
  <si>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</si>
  <si>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</si>
  <si>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</si>
  <si>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</si>
  <si>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</si>
  <si>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</si>
  <si>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</si>
  <si>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</si>
  <si>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</si>
  <si>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</si>
  <si>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</si>
  <si>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</si>
  <si>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</si>
  <si>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</si>
  <si>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</si>
  <si>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</si>
  <si>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</si>
  <si>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</si>
  <si>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</si>
  <si>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</si>
  <si>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</si>
  <si>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</si>
  <si>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</si>
  <si>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</si>
  <si>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</si>
  <si>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</si>
  <si>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</si>
  <si>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</si>
  <si>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</si>
  <si>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</si>
  <si>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</si>
  <si>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</si>
  <si>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</si>
  <si>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</si>
  <si>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</si>
  <si>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</si>
  <si>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</si>
  <si>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</si>
  <si>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</si>
  <si>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</si>
  <si>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</si>
  <si>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</si>
  <si>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</si>
  <si>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</si>
  <si>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</si>
  <si>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</si>
  <si>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</si>
  <si>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</si>
  <si>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</si>
  <si>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</si>
  <si>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</si>
  <si>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</si>
  <si>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</si>
  <si>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</si>
  <si>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</si>
  <si>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</si>
  <si>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</si>
  <si>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</si>
  <si>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</si>
  <si>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</si>
  <si>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</si>
  <si>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</si>
  <si>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</si>
  <si>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</si>
  <si>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</si>
  <si>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</si>
  <si>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</si>
  <si>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</si>
  <si>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</si>
  <si>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</si>
  <si>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</si>
  <si>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</si>
  <si>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</si>
  <si>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</si>
  <si>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</si>
  <si>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</si>
  <si>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</si>
  <si>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</si>
  <si>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</si>
  <si>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</si>
  <si>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</si>
  <si>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</si>
  <si>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</si>
  <si>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</si>
  <si>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</si>
  <si>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</si>
  <si>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</si>
  <si>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</si>
  <si>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</si>
  <si>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</si>
  <si>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</si>
  <si>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</si>
  <si>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</si>
  <si>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</si>
  <si>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</si>
  <si>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</si>
  <si>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</si>
  <si>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</si>
  <si>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</si>
  <si>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</si>
  <si>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</si>
  <si>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</si>
  <si>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</si>
  <si>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</si>
  <si>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</si>
  <si>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</si>
  <si>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</si>
  <si>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</si>
  <si>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</si>
  <si>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</si>
  <si>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</si>
  <si>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</si>
  <si>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</si>
  <si>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</si>
  <si>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</si>
  <si>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</si>
  <si>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</si>
  <si>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</si>
  <si>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</si>
  <si>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</si>
  <si>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</si>
  <si>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</si>
  <si>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</si>
  <si>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</si>
  <si>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</si>
  <si>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</si>
  <si>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</si>
  <si>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</si>
  <si>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</si>
  <si>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</si>
  <si>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</si>
  <si>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</si>
  <si>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</si>
  <si>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</si>
  <si>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</si>
  <si>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</si>
  <si>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</si>
  <si>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</si>
  <si>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</si>
  <si>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</si>
  <si>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</si>
  <si>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</si>
  <si>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</si>
  <si>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</si>
  <si>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</si>
  <si>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</si>
  <si>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</si>
  <si>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</si>
  <si>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</si>
  <si>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</si>
  <si>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</si>
  <si>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</si>
  <si>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</si>
  <si>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</si>
  <si>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</si>
  <si>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</si>
  <si>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</si>
  <si>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</si>
  <si>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</si>
  <si>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</si>
  <si>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</si>
  <si>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</si>
  <si>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</si>
  <si>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</si>
  <si>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</si>
  <si>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</si>
  <si>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</si>
  <si>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</si>
  <si>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</si>
  <si>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</si>
  <si>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</si>
  <si>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</si>
  <si>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</si>
  <si>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</si>
  <si>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</si>
  <si>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</si>
  <si>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</si>
  <si>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</si>
  <si>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</si>
  <si>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</si>
  <si>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</si>
  <si>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</si>
  <si>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</si>
  <si>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</si>
  <si>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</si>
  <si>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</si>
  <si>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</si>
  <si>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</si>
  <si>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</si>
  <si>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</si>
  <si>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</si>
  <si>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</si>
  <si>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</si>
  <si>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</si>
  <si>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</si>
  <si>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</si>
  <si>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</si>
  <si>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</si>
  <si>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</si>
  <si>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</si>
  <si>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</si>
  <si>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</si>
  <si>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</si>
  <si>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</si>
  <si>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</si>
  <si>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</si>
  <si>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</si>
  <si>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</si>
  <si>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</si>
  <si>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</si>
  <si>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</si>
  <si>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</si>
  <si>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</si>
  <si>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</si>
  <si>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</si>
  <si>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</si>
  <si>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</si>
  <si>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</si>
  <si>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</si>
  <si>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</si>
  <si>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</si>
  <si>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</si>
  <si>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</si>
  <si>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</si>
  <si>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</si>
  <si>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</si>
  <si>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</si>
  <si>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</si>
  <si>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</si>
  <si>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</si>
  <si>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</si>
  <si>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</si>
  <si>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</si>
  <si>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</si>
  <si>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</si>
  <si>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</si>
  <si>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</si>
  <si>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</si>
  <si>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</si>
  <si>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</si>
  <si>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</si>
  <si>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</si>
  <si>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</si>
  <si>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</si>
  <si>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</si>
  <si>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</si>
  <si>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</si>
  <si>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</si>
  <si>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</si>
  <si>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</si>
  <si>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</si>
  <si>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</si>
  <si>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</si>
  <si>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</si>
  <si>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</si>
  <si>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</si>
  <si>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</si>
  <si>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</si>
  <si>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</si>
  <si>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</si>
  <si>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</si>
  <si>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</si>
  <si>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</si>
  <si>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</si>
  <si>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</si>
  <si>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</si>
  <si>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</si>
  <si>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</si>
  <si>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</si>
  <si>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</si>
  <si>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</si>
  <si>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</si>
  <si>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</si>
  <si>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</si>
  <si>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</si>
  <si>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</si>
  <si>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</si>
  <si>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</si>
  <si>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</si>
  <si>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</si>
  <si>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</si>
  <si>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</si>
  <si>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</si>
  <si>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</si>
  <si>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</si>
  <si>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</si>
  <si>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</si>
  <si>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</si>
  <si>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</si>
  <si>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</si>
  <si>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</si>
  <si>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</si>
  <si>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</si>
  <si>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</si>
  <si>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</si>
  <si>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</si>
  <si>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</si>
  <si>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</si>
  <si>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</si>
  <si>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</si>
  <si>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</si>
  <si>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</si>
  <si>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</si>
  <si>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</si>
  <si>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</si>
  <si>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</si>
  <si>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</si>
  <si>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</si>
  <si>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</si>
  <si>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</si>
  <si>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</si>
  <si>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</si>
  <si>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</si>
  <si>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</si>
  <si>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</si>
  <si>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</si>
  <si>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</si>
  <si>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</si>
  <si>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</si>
  <si>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</si>
  <si>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</si>
  <si>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</si>
  <si>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</si>
  <si>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</si>
  <si>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</si>
  <si>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</si>
  <si>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</si>
  <si>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</si>
  <si>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</si>
  <si>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</si>
  <si>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</si>
  <si>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</si>
  <si>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</si>
  <si>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</si>
  <si>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</si>
  <si>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</si>
  <si>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</si>
  <si>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</si>
  <si>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</si>
  <si>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</si>
  <si>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</si>
  <si>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</si>
  <si>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</si>
  <si>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</si>
  <si>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</si>
  <si>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</si>
  <si>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</si>
  <si>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</si>
  <si>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</si>
  <si>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</si>
  <si>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</si>
  <si>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</si>
  <si>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</si>
  <si>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</si>
  <si>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</si>
  <si>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</si>
  <si>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</si>
  <si>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</si>
  <si>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</si>
  <si>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</si>
  <si>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</si>
  <si>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</si>
  <si>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</si>
  <si>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</si>
  <si>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</si>
  <si>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</si>
  <si>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</si>
  <si>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</si>
  <si>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</si>
  <si>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</si>
  <si>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</si>
  <si>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</si>
  <si>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</si>
  <si>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</si>
  <si>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</si>
  <si>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</si>
  <si>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</si>
  <si>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</si>
  <si>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</si>
  <si>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</si>
  <si>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</si>
  <si>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</si>
  <si>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</si>
  <si>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</si>
  <si>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</si>
  <si>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</si>
  <si>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</si>
  <si>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</si>
  <si>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</si>
  <si>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</si>
  <si>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</si>
  <si>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</si>
  <si>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</si>
  <si>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</si>
  <si>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</si>
  <si>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</si>
  <si>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</si>
  <si>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</si>
  <si>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</si>
  <si>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</si>
  <si>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</si>
  <si>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</si>
  <si>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</si>
  <si>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</si>
  <si>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</si>
  <si>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</si>
  <si>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</si>
  <si>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</si>
  <si>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</si>
  <si>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</si>
  <si>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</si>
  <si>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</si>
  <si>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</si>
  <si>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</si>
  <si>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</si>
  <si>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</si>
  <si>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</si>
  <si>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</si>
  <si>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</si>
  <si>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</si>
  <si>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</si>
  <si>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</si>
  <si>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</si>
  <si>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</si>
  <si>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</si>
  <si>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</si>
  <si>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</si>
  <si>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</si>
  <si>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</si>
  <si>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</si>
  <si>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</si>
  <si>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</si>
  <si>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</si>
  <si>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</si>
  <si>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</si>
  <si>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</si>
  <si>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</si>
  <si>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</si>
  <si>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</si>
  <si>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</si>
  <si>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</si>
  <si>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</si>
  <si>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</si>
  <si>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</si>
  <si>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</si>
  <si>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</si>
  <si>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</si>
  <si>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</si>
  <si>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</si>
  <si>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</si>
  <si>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</si>
  <si>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</si>
  <si>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</si>
  <si>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</si>
  <si>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</si>
  <si>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</si>
  <si>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</si>
  <si>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</si>
  <si>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</si>
  <si>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</si>
  <si>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</si>
  <si>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</si>
  <si>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</si>
  <si>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</si>
  <si>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</si>
  <si>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</si>
  <si>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</si>
  <si>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</si>
  <si>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</si>
  <si>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</si>
  <si>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</si>
  <si>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</si>
  <si>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</si>
  <si>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</si>
  <si>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</si>
  <si>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</si>
  <si>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</si>
  <si>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</si>
  <si>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</si>
  <si>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</si>
  <si>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</si>
  <si>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</si>
  <si>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</si>
  <si>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</si>
  <si>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</si>
  <si>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</si>
  <si>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</si>
  <si>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</si>
  <si>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</si>
  <si>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</si>
  <si>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</si>
  <si>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</si>
  <si>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</si>
  <si>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</si>
  <si>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</si>
  <si>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</si>
  <si>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</si>
  <si>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</si>
  <si>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</si>
  <si>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</si>
  <si>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</si>
  <si>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</si>
  <si>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</si>
  <si>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</si>
  <si>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</si>
  <si>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</si>
  <si>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</si>
  <si>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</si>
  <si>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</si>
  <si>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</si>
  <si>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</si>
  <si>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</si>
  <si>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</si>
  <si>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</si>
  <si>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</si>
  <si>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</si>
  <si>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</si>
  <si>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</si>
  <si>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</si>
  <si>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</si>
  <si>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</si>
  <si>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</si>
  <si>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</si>
  <si>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</si>
  <si>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</si>
  <si>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</si>
  <si>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</si>
  <si>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</si>
  <si>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</si>
  <si>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</si>
  <si>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</si>
  <si>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</si>
  <si>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</si>
  <si>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</si>
  <si>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</si>
  <si>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</si>
  <si>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</si>
  <si>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</si>
  <si>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</si>
  <si>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</si>
  <si>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</si>
  <si>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</si>
  <si>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</si>
  <si>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</si>
  <si>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</si>
  <si>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</si>
  <si>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</si>
  <si>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</si>
  <si>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</si>
  <si>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</si>
  <si>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</si>
  <si>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</si>
  <si>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</si>
  <si>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</si>
  <si>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</si>
  <si>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</si>
  <si>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</si>
  <si>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</si>
  <si>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</si>
  <si>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</si>
  <si>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</si>
  <si>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</si>
  <si>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</si>
  <si>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</si>
  <si>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</si>
  <si>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</si>
  <si>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</si>
  <si>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</si>
  <si>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</si>
  <si>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</si>
  <si>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</si>
  <si>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</si>
  <si>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</si>
  <si>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</si>
  <si>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</si>
  <si>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</si>
  <si>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</si>
  <si>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</si>
  <si>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</si>
  <si>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</si>
  <si>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</si>
  <si>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</si>
  <si>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</si>
  <si>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</si>
  <si>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</si>
  <si>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</si>
  <si>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</si>
  <si>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</si>
  <si>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</si>
  <si>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</si>
  <si>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</si>
  <si>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</si>
  <si>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</si>
  <si>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</si>
  <si>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</si>
  <si>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</si>
  <si>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</si>
  <si>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</si>
  <si>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</si>
  <si>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</si>
  <si>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</si>
  <si>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</si>
  <si>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</si>
  <si>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</si>
  <si>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</si>
  <si>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</si>
  <si>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</si>
  <si>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</si>
  <si>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</si>
  <si>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</si>
  <si>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</si>
  <si>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</si>
  <si>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</si>
  <si>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</si>
  <si>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</si>
  <si>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</si>
  <si>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</si>
  <si>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</si>
  <si>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</si>
  <si>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</si>
  <si>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</si>
  <si>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</si>
  <si>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</si>
  <si>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</si>
  <si>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</si>
  <si>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</si>
  <si>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</si>
  <si>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</si>
  <si>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</si>
  <si>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</si>
  <si>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</si>
  <si>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</si>
  <si>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</si>
  <si>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</si>
  <si>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</si>
  <si>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</si>
  <si>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</si>
  <si>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</si>
  <si>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</si>
  <si>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</si>
  <si>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</si>
  <si>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</si>
  <si>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</si>
  <si>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</si>
  <si>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</si>
  <si>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</si>
  <si>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</si>
  <si>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</si>
  <si>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</si>
  <si>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</si>
  <si>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</si>
  <si>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</si>
  <si>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</si>
  <si>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</si>
  <si>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</si>
  <si>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</si>
  <si>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</si>
  <si>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</si>
  <si>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</si>
  <si>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</si>
  <si>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</si>
  <si>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</si>
  <si>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</si>
  <si>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</si>
  <si>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</si>
  <si>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</si>
  <si>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</si>
  <si>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</si>
  <si>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</si>
  <si>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</si>
  <si>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</si>
  <si>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</si>
  <si>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</si>
  <si>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</si>
  <si>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</si>
  <si>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</si>
  <si>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</si>
  <si>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</si>
  <si>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</si>
  <si>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</si>
  <si>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</si>
  <si>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</si>
  <si>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</si>
  <si>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</si>
  <si>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</si>
  <si>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</si>
  <si>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</si>
  <si>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</si>
  <si>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</si>
  <si>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</si>
  <si>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</si>
  <si>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</si>
  <si>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</si>
  <si>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</si>
  <si>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</si>
  <si>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</si>
  <si>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</si>
  <si>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</si>
  <si>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</si>
  <si>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</si>
  <si>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</si>
  <si>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</si>
  <si>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</si>
  <si>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</si>
  <si>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</si>
  <si>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</si>
  <si>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</si>
  <si>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</si>
  <si>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</si>
  <si>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</si>
  <si>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</si>
  <si>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</si>
  <si>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</si>
  <si>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</si>
  <si>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</si>
  <si>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</si>
  <si>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</si>
  <si>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</si>
  <si>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</si>
  <si>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</si>
  <si>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</si>
  <si>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</si>
  <si>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</si>
  <si>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</si>
  <si>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</si>
  <si>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</si>
  <si>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</si>
  <si>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</si>
  <si>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</si>
  <si>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</si>
  <si>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</si>
  <si>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</si>
  <si>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</si>
  <si>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</si>
  <si>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</si>
  <si>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</si>
  <si>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</si>
  <si>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</si>
  <si>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</si>
  <si>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</si>
  <si>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</si>
  <si>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</si>
  <si>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</si>
  <si>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</si>
  <si>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</si>
  <si>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</si>
  <si>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</si>
  <si>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</si>
  <si>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</si>
  <si>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</si>
  <si>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</si>
  <si>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</si>
  <si>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</si>
  <si>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</si>
  <si>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</si>
  <si>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</si>
  <si>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</si>
  <si>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</si>
  <si>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</si>
  <si>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</si>
  <si>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</si>
  <si>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</si>
  <si>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</si>
  <si>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</si>
  <si>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</si>
  <si>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</si>
  <si>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</si>
  <si>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</si>
  <si>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</si>
  <si>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</si>
  <si>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</si>
  <si>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</si>
  <si>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</si>
  <si>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</si>
  <si>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</si>
  <si>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</si>
  <si>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</si>
  <si>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</si>
  <si>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</si>
  <si>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</si>
  <si>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</si>
  <si>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</si>
  <si>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</si>
  <si>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</si>
  <si>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</si>
  <si>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</si>
  <si>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</si>
  <si>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</si>
  <si>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</si>
  <si>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</si>
  <si>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</si>
  <si>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</si>
  <si>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</si>
  <si>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</si>
  <si>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</si>
  <si>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</si>
  <si>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</si>
  <si>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</si>
  <si>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</si>
  <si>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</si>
  <si>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</si>
  <si>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</si>
  <si>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</si>
  <si>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</si>
  <si>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</si>
  <si>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</si>
  <si>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</si>
  <si>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</si>
  <si>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</si>
  <si>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</si>
  <si>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</si>
  <si>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</si>
  <si>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</si>
  <si>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</si>
  <si>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</si>
  <si>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</si>
  <si>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</si>
  <si>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</si>
  <si>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</si>
  <si>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</si>
  <si>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</si>
  <si>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</si>
  <si>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</si>
  <si>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</si>
  <si>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</si>
  <si>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</si>
  <si>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</si>
  <si>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</si>
  <si>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</si>
  <si>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</si>
  <si>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</si>
  <si>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</si>
  <si>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</si>
  <si>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</si>
  <si>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</si>
  <si>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</si>
  <si>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</si>
  <si>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</si>
  <si>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</si>
  <si>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</si>
  <si>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</si>
  <si>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</si>
  <si>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</si>
  <si>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</si>
  <si>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</si>
  <si>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</si>
  <si>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</si>
  <si>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</si>
  <si>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</si>
  <si>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</si>
  <si>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</si>
  <si>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</si>
  <si>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</si>
  <si>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</si>
  <si>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</si>
  <si>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</si>
  <si>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</si>
  <si>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</si>
  <si>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</si>
  <si>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</si>
  <si>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</si>
  <si>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</si>
  <si>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</si>
  <si>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</si>
  <si>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</si>
  <si>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</si>
  <si>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</si>
  <si>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</si>
  <si>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</si>
  <si>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</si>
  <si>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</si>
  <si>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</si>
  <si>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</si>
  <si>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</si>
  <si>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</si>
  <si>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</si>
  <si>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</si>
  <si>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</si>
  <si>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</si>
  <si>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</si>
  <si>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</si>
  <si>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</si>
  <si>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</si>
  <si>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</si>
  <si>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</si>
  <si>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</si>
  <si>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</si>
  <si>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</si>
  <si>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</si>
  <si>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</si>
  <si>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</si>
  <si>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</si>
  <si>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</si>
  <si>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</si>
  <si>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</si>
  <si>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</si>
  <si>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</si>
  <si>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</si>
  <si>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</si>
  <si>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</si>
  <si>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</si>
  <si>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</si>
  <si>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</si>
  <si>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</si>
  <si>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</si>
  <si>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</si>
  <si>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</si>
  <si>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</si>
  <si>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</si>
  <si>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</si>
  <si>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</si>
  <si>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</si>
  <si>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</si>
  <si>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</si>
  <si>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</si>
  <si>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</si>
  <si>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</si>
  <si>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</si>
  <si>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</si>
  <si>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</si>
  <si>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</si>
  <si>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</si>
  <si>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</si>
  <si>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</si>
  <si>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</si>
  <si>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</si>
  <si>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</si>
  <si>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</si>
  <si>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</si>
  <si>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</si>
  <si>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</si>
  <si>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</si>
  <si>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</si>
  <si>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</si>
  <si>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</si>
  <si>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</si>
  <si>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</si>
  <si>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</si>
  <si>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</si>
  <si>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</si>
  <si>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</si>
  <si>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</si>
  <si>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</si>
  <si>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</si>
  <si>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</si>
  <si>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</si>
  <si>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</si>
  <si>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</si>
  <si>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</si>
  <si>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</si>
  <si>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</si>
  <si>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</si>
  <si>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</si>
  <si>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</si>
  <si>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</si>
  <si>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</si>
  <si>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</si>
  <si>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</si>
  <si>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</si>
  <si>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</si>
  <si>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</si>
  <si>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</si>
  <si>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</si>
  <si>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</si>
  <si>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</si>
  <si>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</si>
  <si>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</si>
  <si>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</si>
  <si>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</si>
  <si>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</si>
  <si>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</si>
  <si>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</si>
  <si>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</si>
  <si>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</si>
  <si>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</si>
  <si>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</si>
  <si>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</si>
  <si>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</si>
  <si>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</si>
  <si>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</si>
  <si>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</si>
  <si>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</si>
  <si>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</si>
  <si>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</si>
  <si>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</si>
  <si>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</si>
  <si>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</si>
  <si>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</si>
  <si>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</si>
  <si>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</si>
  <si>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</si>
  <si>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</si>
  <si>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</si>
  <si>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</si>
  <si>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</si>
  <si>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</si>
  <si>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</si>
  <si>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</si>
  <si>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</si>
  <si>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</si>
  <si>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</si>
  <si>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</si>
  <si>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</si>
  <si>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</si>
  <si>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</si>
  <si>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</si>
  <si>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</si>
  <si>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</si>
  <si>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</si>
  <si>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</si>
  <si>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</si>
  <si>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</si>
  <si>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</si>
  <si>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</si>
  <si>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</si>
  <si>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</si>
  <si>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</si>
  <si>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</si>
  <si>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</si>
  <si>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</si>
  <si>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</si>
  <si>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</si>
  <si>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</si>
  <si>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</si>
  <si>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</si>
  <si>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</si>
  <si>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</si>
  <si>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</si>
  <si>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</si>
  <si>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</si>
  <si>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</si>
  <si>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</si>
  <si>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</si>
  <si>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</si>
  <si>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</si>
  <si>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</si>
  <si>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</si>
  <si>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</si>
  <si>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</si>
  <si>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</si>
  <si>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</si>
  <si>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</si>
  <si>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</si>
  <si>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</si>
  <si>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</si>
  <si>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</si>
  <si>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</si>
  <si>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</si>
  <si>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</si>
  <si>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</si>
  <si>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</si>
  <si>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</si>
  <si>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</si>
  <si>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</si>
  <si>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</si>
  <si>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</si>
  <si>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</si>
  <si>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</si>
  <si>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</si>
  <si>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</si>
  <si>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</si>
  <si>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</si>
  <si>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</si>
  <si>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</si>
  <si>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</si>
  <si>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</si>
  <si>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</si>
  <si>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</si>
  <si>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</si>
  <si>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</si>
  <si>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</si>
  <si>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</si>
  <si>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</si>
  <si>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</si>
  <si>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</si>
  <si>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</si>
  <si>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</si>
  <si>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</si>
  <si>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</si>
  <si>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</si>
  <si>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</si>
  <si>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</si>
  <si>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</si>
  <si>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</si>
  <si>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</si>
  <si>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</si>
  <si>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</si>
  <si>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</si>
  <si>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</si>
  <si>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</si>
  <si>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</si>
  <si>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</si>
  <si>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</si>
  <si>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</si>
  <si>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</si>
  <si>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</si>
  <si>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</si>
  <si>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</si>
  <si>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</si>
  <si>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</si>
  <si>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</si>
  <si>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</si>
  <si>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</si>
  <si>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</si>
  <si>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</si>
  <si>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</si>
  <si>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</si>
  <si>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</si>
  <si>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</si>
  <si>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</si>
  <si>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</si>
  <si>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</si>
  <si>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</si>
  <si>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</si>
  <si>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</si>
  <si>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</si>
  <si>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</si>
  <si>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</si>
  <si>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</si>
  <si>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</si>
  <si>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</si>
  <si>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</si>
  <si>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</si>
  <si>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</si>
  <si>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</si>
  <si>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</si>
  <si>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</si>
  <si>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</si>
  <si>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</si>
  <si>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</si>
  <si>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</si>
  <si>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</si>
  <si>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</si>
  <si>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</si>
  <si>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</si>
  <si>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</si>
  <si>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</si>
  <si>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</si>
  <si>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</si>
  <si>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</si>
  <si>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</si>
  <si>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</si>
  <si>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</si>
  <si>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</si>
  <si>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</si>
  <si>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</si>
  <si>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</si>
  <si>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</si>
  <si>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</si>
  <si>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</si>
  <si>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</si>
  <si>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</si>
  <si>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</si>
  <si>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</si>
  <si>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</si>
  <si>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</si>
  <si>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</si>
  <si>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</si>
  <si>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</si>
  <si>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</si>
  <si>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</si>
  <si>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</si>
  <si>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</si>
  <si>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</si>
  <si>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</si>
  <si>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</si>
  <si>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</si>
  <si>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</si>
  <si>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</si>
  <si>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</si>
  <si>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</si>
  <si>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</si>
  <si>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</si>
  <si>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</si>
  <si>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</si>
  <si>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</si>
  <si>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</si>
  <si>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</si>
  <si>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</si>
  <si>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</si>
  <si>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</si>
  <si>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</si>
  <si>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</si>
  <si>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</si>
  <si>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</si>
  <si>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</si>
  <si>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</si>
  <si>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</si>
  <si>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</si>
  <si>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</si>
  <si>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</si>
  <si>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</si>
  <si>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</si>
  <si>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</si>
  <si>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</si>
  <si>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</si>
  <si>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</si>
  <si>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</si>
  <si>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</si>
  <si>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</si>
  <si>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</si>
  <si>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</si>
  <si>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</si>
  <si>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</si>
  <si>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</si>
  <si>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</si>
  <si>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</si>
  <si>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</si>
  <si>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</si>
  <si>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</si>
  <si>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</si>
  <si>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</si>
  <si>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</si>
  <si>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</si>
  <si>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</si>
  <si>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</si>
  <si>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</si>
  <si>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</si>
  <si>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</si>
  <si>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</si>
  <si>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</si>
  <si>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</si>
  <si>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</si>
  <si>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</si>
  <si>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</si>
  <si>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</si>
  <si>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</si>
  <si>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</si>
  <si>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</si>
  <si>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</si>
  <si>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</si>
  <si>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</si>
  <si>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</si>
  <si>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</si>
  <si>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</si>
  <si>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</si>
  <si>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</si>
  <si>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</si>
  <si>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</si>
  <si>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</si>
  <si>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</si>
  <si>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</si>
  <si>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</si>
  <si>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</si>
  <si>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</si>
  <si>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</si>
  <si>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</si>
  <si>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</si>
  <si>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</si>
  <si>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</si>
  <si>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</si>
  <si>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</si>
  <si>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</si>
  <si>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</si>
  <si>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</si>
  <si>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</si>
  <si>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</si>
  <si>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</si>
  <si>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</si>
  <si>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</si>
  <si>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</si>
  <si>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</si>
  <si>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</si>
  <si>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</si>
  <si>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</si>
  <si>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</si>
  <si>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</si>
  <si>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</si>
  <si>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</si>
  <si>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</si>
  <si>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</si>
  <si>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</si>
  <si>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</si>
  <si>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</si>
  <si>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</si>
  <si>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</si>
  <si>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</si>
  <si>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</si>
  <si>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</si>
  <si>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</si>
  <si>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</si>
  <si>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</si>
  <si>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</si>
  <si>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</si>
  <si>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</si>
  <si>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</si>
  <si>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</si>
  <si>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</si>
  <si>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</si>
  <si>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</si>
  <si>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</si>
  <si>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</si>
  <si>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</si>
  <si>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</si>
  <si>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</si>
  <si>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</si>
  <si>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</si>
  <si>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</si>
  <si>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</si>
  <si>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</si>
  <si>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</si>
  <si>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</si>
  <si>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</si>
  <si>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</si>
  <si>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</si>
  <si>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</si>
  <si>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</si>
  <si>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</si>
  <si>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</si>
  <si>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</si>
  <si>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</si>
  <si>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</si>
  <si>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</si>
  <si>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</si>
  <si>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</si>
  <si>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</si>
  <si>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</si>
  <si>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</si>
  <si>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</si>
  <si>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</si>
  <si>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</si>
  <si>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</si>
  <si>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</si>
  <si>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</si>
  <si>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</si>
  <si>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</si>
  <si>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</si>
  <si>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</si>
  <si>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</si>
  <si>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</si>
  <si>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</si>
  <si>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</si>
  <si>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</si>
  <si>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</si>
  <si>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</si>
  <si>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</si>
  <si>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</si>
  <si>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</si>
  <si>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</si>
  <si>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</si>
  <si>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</si>
  <si>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</si>
  <si>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</si>
  <si>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</si>
  <si>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</si>
  <si>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</si>
  <si>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</si>
  <si>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</si>
  <si>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</si>
  <si>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</si>
  <si>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</si>
  <si>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</si>
  <si>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</si>
  <si>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</si>
  <si>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</si>
  <si>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</si>
  <si>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</si>
  <si>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</si>
  <si>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</si>
  <si>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</si>
  <si>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</si>
  <si>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</si>
  <si>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</si>
  <si>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</si>
  <si>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</si>
  <si>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</si>
  <si>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</si>
  <si>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</si>
  <si>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</si>
  <si>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</si>
  <si>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</si>
  <si>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</si>
  <si>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</si>
  <si>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</si>
  <si>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</si>
  <si>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</si>
  <si>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</si>
  <si>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</si>
  <si>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</si>
  <si>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</si>
  <si>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</si>
  <si>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</si>
  <si>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</si>
  <si>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</si>
  <si>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</si>
  <si>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</si>
  <si>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</si>
  <si>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</si>
  <si>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</si>
  <si>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</si>
  <si>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</si>
  <si>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</si>
  <si>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</si>
  <si>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</si>
  <si>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</si>
  <si>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</si>
  <si>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</si>
  <si>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</si>
  <si>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</si>
  <si>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</si>
  <si>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</si>
  <si>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</si>
  <si>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</si>
  <si>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</si>
  <si>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</si>
  <si>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</si>
  <si>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</si>
  <si>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</si>
  <si>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</si>
  <si>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</si>
  <si>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</si>
  <si>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</si>
  <si>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</si>
  <si>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</si>
  <si>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</si>
  <si>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</si>
  <si>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</si>
  <si>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</si>
  <si>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</si>
  <si>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</si>
  <si>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</si>
  <si>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</si>
  <si>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</si>
  <si>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</si>
  <si>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</si>
  <si>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</si>
  <si>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</si>
  <si>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</si>
  <si>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</si>
  <si>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</si>
  <si>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</si>
  <si>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</si>
  <si>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</si>
  <si>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</si>
  <si>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</si>
  <si>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</si>
  <si>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</si>
  <si>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</si>
  <si>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</si>
  <si>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</si>
  <si>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</si>
  <si>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</si>
  <si>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</si>
  <si>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</si>
  <si>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</si>
  <si>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</si>
  <si>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</si>
  <si>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</si>
  <si>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</si>
  <si>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</si>
  <si>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</si>
  <si>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</si>
  <si>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</si>
  <si>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</si>
  <si>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</si>
  <si>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</si>
  <si>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</si>
  <si>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</si>
  <si>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</si>
  <si>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</si>
  <si>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</si>
  <si>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</si>
  <si>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</si>
  <si>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</si>
  <si>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</si>
  <si>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</si>
  <si>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</si>
  <si>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</si>
  <si>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</si>
  <si>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</si>
  <si>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</si>
  <si>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</si>
  <si>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</si>
  <si>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</si>
  <si>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</si>
  <si>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</si>
  <si>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</si>
  <si>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</si>
  <si>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</si>
  <si>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</si>
  <si>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</si>
  <si>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</si>
  <si>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</si>
  <si>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</si>
  <si>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</si>
  <si>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</si>
  <si>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</si>
  <si>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</si>
  <si>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</si>
  <si>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</si>
  <si>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</si>
  <si>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</si>
  <si>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</si>
  <si>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</si>
  <si>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</si>
  <si>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</si>
  <si>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</si>
  <si>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</si>
  <si>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</si>
  <si>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</si>
  <si>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</si>
  <si>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</si>
  <si>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</si>
  <si>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</si>
  <si>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</si>
  <si>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</si>
  <si>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</si>
  <si>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</si>
  <si>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</si>
  <si>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</si>
  <si>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</si>
  <si>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</si>
  <si>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</si>
  <si>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</si>
  <si>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</si>
  <si>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</si>
  <si>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</si>
  <si>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</si>
  <si>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</si>
  <si>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</si>
  <si>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</si>
  <si>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</si>
  <si>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</si>
  <si>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</si>
  <si>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</si>
  <si>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</si>
  <si>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</si>
  <si>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</si>
  <si>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</si>
  <si>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</si>
  <si>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</si>
  <si>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</si>
  <si>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</si>
  <si>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</si>
  <si>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</si>
  <si>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</si>
  <si>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</si>
  <si>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</si>
  <si>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</si>
  <si>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</si>
  <si>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</si>
  <si>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</si>
  <si>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</si>
  <si>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</si>
  <si>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</si>
  <si>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</si>
  <si>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</si>
  <si>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</si>
  <si>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</si>
  <si>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</si>
  <si>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</si>
  <si>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</si>
  <si>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</si>
  <si>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</si>
  <si>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</si>
  <si>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</si>
  <si>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</si>
  <si>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</si>
  <si>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</si>
  <si>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</si>
  <si>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</si>
  <si>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</si>
  <si>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</si>
  <si>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</si>
  <si>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</si>
  <si>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</si>
  <si>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</si>
  <si>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</si>
  <si>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</si>
  <si>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</si>
  <si>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</si>
  <si>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</si>
  <si>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</si>
  <si>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</si>
  <si>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</si>
  <si>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</si>
  <si>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</si>
  <si>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</si>
  <si>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</si>
  <si>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</si>
  <si>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</si>
  <si>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</si>
  <si>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</si>
  <si>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</si>
  <si>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</si>
  <si>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</si>
  <si>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</si>
  <si>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</si>
  <si>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</si>
  <si>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</si>
  <si>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</si>
  <si>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</si>
  <si>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</si>
  <si>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</si>
  <si>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</si>
  <si>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</si>
  <si>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</si>
  <si>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</si>
  <si>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</si>
  <si>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</si>
  <si>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</si>
  <si>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</si>
  <si>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</si>
  <si>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</si>
  <si>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</si>
  <si>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</si>
  <si>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</si>
  <si>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</si>
  <si>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</si>
  <si>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</si>
  <si>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</si>
  <si>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</si>
  <si>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</si>
  <si>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</si>
  <si>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</si>
  <si>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</si>
  <si>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</si>
  <si>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</si>
  <si>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</si>
  <si>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</si>
  <si>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</si>
  <si>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</si>
  <si>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</si>
  <si>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</si>
  <si>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</si>
  <si>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</si>
  <si>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</si>
  <si>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</si>
  <si>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</si>
  <si>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</si>
  <si>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</si>
  <si>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</si>
  <si>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</si>
  <si>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</si>
  <si>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</si>
  <si>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</si>
  <si>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</si>
  <si>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</si>
  <si>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</si>
  <si>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</si>
  <si>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</si>
  <si>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</si>
  <si>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</si>
  <si>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</si>
  <si>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</si>
  <si>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</si>
  <si>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</si>
  <si>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</si>
  <si>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</si>
  <si>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</si>
  <si>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</si>
  <si>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</si>
  <si>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</si>
  <si>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</si>
  <si>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</si>
  <si>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</si>
  <si>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</si>
  <si>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</si>
  <si>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</si>
  <si>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</si>
  <si>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</si>
  <si>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</si>
  <si>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</si>
  <si>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</si>
  <si>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</si>
  <si>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</si>
  <si>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</si>
  <si>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</si>
  <si>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</si>
  <si>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</si>
  <si>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</si>
  <si>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</si>
  <si>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</si>
  <si>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</si>
  <si>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</si>
  <si>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</si>
  <si>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</si>
  <si>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</si>
  <si>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</si>
  <si>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</si>
  <si>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</si>
  <si>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</si>
  <si>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</si>
  <si>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</si>
  <si>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</si>
  <si>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</si>
  <si>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</si>
  <si>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</si>
  <si>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</si>
  <si>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</si>
  <si>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</si>
  <si>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</si>
  <si>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</si>
  <si>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</si>
  <si>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</si>
  <si>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</si>
  <si>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</si>
  <si>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</si>
  <si>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</si>
  <si>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</si>
  <si>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</si>
  <si>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</si>
  <si>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</si>
  <si>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</si>
  <si>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</si>
  <si>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</si>
  <si>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</si>
  <si>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</si>
  <si>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</si>
  <si>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</si>
  <si>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</si>
  <si>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</si>
  <si>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</si>
  <si>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</si>
  <si>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</si>
  <si>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</si>
  <si>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</si>
  <si>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</si>
  <si>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</si>
  <si>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</si>
  <si>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</si>
  <si>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</si>
  <si>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</si>
  <si>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</si>
  <si>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</si>
  <si>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</si>
  <si>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</si>
  <si>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</si>
  <si>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</si>
  <si>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</si>
  <si>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</si>
  <si>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</si>
  <si>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</si>
  <si>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</si>
  <si>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</si>
  <si>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</si>
  <si>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</si>
  <si>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</si>
  <si>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</si>
  <si>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</si>
  <si>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</si>
  <si>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</si>
  <si>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</si>
  <si>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</si>
  <si>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</si>
  <si>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</si>
  <si>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</si>
  <si>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</si>
  <si>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</si>
  <si>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</si>
  <si>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</si>
  <si>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</si>
  <si>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</si>
  <si>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</si>
  <si>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</si>
  <si>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</si>
  <si>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</si>
  <si>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</si>
  <si>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</si>
  <si>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</si>
  <si>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</si>
  <si>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</si>
  <si>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</si>
  <si>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</si>
  <si>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</si>
  <si>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</si>
  <si>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</si>
  <si>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</si>
  <si>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</si>
  <si>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</si>
  <si>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</si>
  <si>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</si>
  <si>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</si>
  <si>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</si>
  <si>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</si>
  <si>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</si>
  <si>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</si>
  <si>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</si>
  <si>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</si>
  <si>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</si>
  <si>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</si>
  <si>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</si>
  <si>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</si>
  <si>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</si>
  <si>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</si>
  <si>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</si>
  <si>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</si>
  <si>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</si>
  <si>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</si>
  <si>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</si>
  <si>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</si>
  <si>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</si>
  <si>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</si>
  <si>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</si>
  <si>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</si>
  <si>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</si>
  <si>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</si>
  <si>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</si>
  <si>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</si>
  <si>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</si>
  <si>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</si>
  <si>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</si>
  <si>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</si>
  <si>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</si>
  <si>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</si>
  <si>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</si>
  <si>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</si>
  <si>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</si>
  <si>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</si>
  <si>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</si>
  <si>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</si>
  <si>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</si>
  <si>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</si>
  <si>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</si>
  <si>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</si>
  <si>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</si>
  <si>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</si>
  <si>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</si>
  <si>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</si>
  <si>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</si>
  <si>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</si>
  <si>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</si>
  <si>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</si>
  <si>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</si>
  <si>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</si>
  <si>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</si>
  <si>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</si>
  <si>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</si>
  <si>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</si>
  <si>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</si>
  <si>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</si>
  <si>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</si>
  <si>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</si>
  <si>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</si>
  <si>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</si>
  <si>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</si>
  <si>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</si>
  <si>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</si>
  <si>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</si>
  <si>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</si>
  <si>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</si>
  <si>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</si>
  <si>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</si>
  <si>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</si>
  <si>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</si>
  <si>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</si>
  <si>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</si>
  <si>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</si>
  <si>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</si>
  <si>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</si>
  <si>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</si>
  <si>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</si>
  <si>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</si>
  <si>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</si>
  <si>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</si>
  <si>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</si>
  <si>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</si>
  <si>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</si>
  <si>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</si>
  <si>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</si>
  <si>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</si>
  <si>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</si>
  <si>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</si>
  <si>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</si>
  <si>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</si>
  <si>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</si>
  <si>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</si>
  <si>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</si>
  <si>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</si>
  <si>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</si>
  <si>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</si>
  <si>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</si>
  <si>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</si>
  <si>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</si>
  <si>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</si>
  <si>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</si>
  <si>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</si>
  <si>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</si>
  <si>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</si>
  <si>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</si>
  <si>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</si>
  <si>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</si>
  <si>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</si>
  <si>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</si>
  <si>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</si>
  <si>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</si>
  <si>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</si>
  <si>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</si>
  <si>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</si>
  <si>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</si>
  <si>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</si>
  <si>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</si>
  <si>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</si>
  <si>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</si>
  <si>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</si>
  <si>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</si>
  <si>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</si>
  <si>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</si>
  <si>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</si>
  <si>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</si>
  <si>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</si>
  <si>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</si>
  <si>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</si>
  <si>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</si>
  <si>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</si>
  <si>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</si>
  <si>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</si>
  <si>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</si>
  <si>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</si>
  <si>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</si>
  <si>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</si>
  <si>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</si>
  <si>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</si>
  <si>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</si>
  <si>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</si>
  <si>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</si>
  <si>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</si>
  <si>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</si>
  <si>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</si>
  <si>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</si>
  <si>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</si>
  <si>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</si>
  <si>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</si>
  <si>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</si>
  <si>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</si>
  <si>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</si>
  <si>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</si>
  <si>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</si>
  <si>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</si>
  <si>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</si>
  <si>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</si>
  <si>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</si>
  <si>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</si>
  <si>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</si>
  <si>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</si>
  <si>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</si>
  <si>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</si>
  <si>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</si>
  <si>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</si>
  <si>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</si>
  <si>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</si>
  <si>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</si>
  <si>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</si>
  <si>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</si>
  <si>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</si>
  <si>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</si>
  <si>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</si>
  <si>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</si>
  <si>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</si>
  <si>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</si>
  <si>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</si>
  <si>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</si>
  <si>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</si>
  <si>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</si>
  <si>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</si>
  <si>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</si>
  <si>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</si>
  <si>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</si>
  <si>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</si>
  <si>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</si>
  <si>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</si>
  <si>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</si>
  <si>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</si>
  <si>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</si>
  <si>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</si>
  <si>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</si>
  <si>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</si>
  <si>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</si>
  <si>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</si>
  <si>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</si>
  <si>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</si>
  <si>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</si>
  <si>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</si>
  <si>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</si>
  <si>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</si>
  <si>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</si>
  <si>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</si>
  <si>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</si>
  <si>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</si>
  <si>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</si>
  <si>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</si>
  <si>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</si>
  <si>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</si>
  <si>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</si>
  <si>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</si>
  <si>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</si>
  <si>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</si>
  <si>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</si>
  <si>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</si>
  <si>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</si>
  <si>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</si>
  <si>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</si>
  <si>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</si>
  <si>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</si>
  <si>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</si>
  <si>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</si>
  <si>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</si>
  <si>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</si>
  <si>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</si>
  <si>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</si>
  <si>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</si>
  <si>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</si>
  <si>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</si>
  <si>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</si>
  <si>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</si>
  <si>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</si>
  <si>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</si>
  <si>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</si>
  <si>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</si>
  <si>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</si>
  <si>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</si>
  <si>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</si>
  <si>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</si>
  <si>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</si>
  <si>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</si>
  <si>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</si>
  <si>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</si>
  <si>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</si>
  <si>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</si>
  <si>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</si>
  <si>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</si>
  <si>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</si>
  <si>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</si>
  <si>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</si>
  <si>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</si>
  <si>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</si>
  <si>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</si>
  <si>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</si>
  <si>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</si>
  <si>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</si>
  <si>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</si>
  <si>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</si>
  <si>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</si>
  <si>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</si>
  <si>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</si>
  <si>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</si>
  <si>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</si>
  <si>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</si>
  <si>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</si>
  <si>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</si>
  <si>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</si>
  <si>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</si>
  <si>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</si>
  <si>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</si>
  <si>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</si>
  <si>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</si>
  <si>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</si>
  <si>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</si>
  <si>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</si>
  <si>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</si>
  <si>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</si>
  <si>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</si>
  <si>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</si>
  <si>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</si>
  <si>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</si>
  <si>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</si>
  <si>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</si>
  <si>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</si>
  <si>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</si>
  <si>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</si>
  <si>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</si>
  <si>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</si>
  <si>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</si>
  <si>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</si>
  <si>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</si>
  <si>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</si>
  <si>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</si>
  <si>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</si>
  <si>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</si>
  <si>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</si>
  <si>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</si>
  <si>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</si>
  <si>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</si>
  <si>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</si>
  <si>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</si>
  <si>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</si>
  <si>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</si>
  <si>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</si>
  <si>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</si>
  <si>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</si>
  <si>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</si>
  <si>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</si>
  <si>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</si>
  <si>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</si>
  <si>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</si>
  <si>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</si>
  <si>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</si>
  <si>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</si>
  <si>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</si>
  <si>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</si>
  <si>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</si>
  <si>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</si>
  <si>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</si>
  <si>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</si>
  <si>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</si>
  <si>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</si>
  <si>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</si>
  <si>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</si>
  <si>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</si>
  <si>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</si>
  <si>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</si>
  <si>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</si>
  <si>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</si>
  <si>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</si>
  <si>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</si>
  <si>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</si>
  <si>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</si>
  <si>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</si>
  <si>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</si>
  <si>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</si>
  <si>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</si>
  <si>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</si>
  <si>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</si>
  <si>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</si>
  <si>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</si>
  <si>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</si>
  <si>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</si>
  <si>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</si>
  <si>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</si>
  <si>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</si>
  <si>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</si>
  <si>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</si>
  <si>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</si>
  <si>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</si>
  <si>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</si>
  <si>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</si>
  <si>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</si>
  <si>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</si>
  <si>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</si>
  <si>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</si>
  <si>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</si>
  <si>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</si>
  <si>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</si>
  <si>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</si>
  <si>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</si>
  <si>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</si>
  <si>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</si>
  <si>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</si>
  <si>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</si>
  <si>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</si>
  <si>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</si>
  <si>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</si>
  <si>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</si>
  <si>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</si>
  <si>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</si>
  <si>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</si>
  <si>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</si>
  <si>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</si>
  <si>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</si>
  <si>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</si>
  <si>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</si>
  <si>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</si>
  <si>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</si>
  <si>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</si>
  <si>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</si>
  <si>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</si>
  <si>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</si>
  <si>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</si>
  <si>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</si>
  <si>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</si>
  <si>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</si>
  <si>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</si>
  <si>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</si>
  <si>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</si>
  <si>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</si>
  <si>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</si>
  <si>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</si>
  <si>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</si>
  <si>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</si>
  <si>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</si>
  <si>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</si>
  <si>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</si>
  <si>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</si>
  <si>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</si>
  <si>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</si>
  <si>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</si>
  <si>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</si>
  <si>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</si>
  <si>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</si>
  <si>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</si>
  <si>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</si>
  <si>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</si>
  <si>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</si>
  <si>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</si>
  <si>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</si>
  <si>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</si>
  <si>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</si>
  <si>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</si>
  <si>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</si>
  <si>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</si>
  <si>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</si>
  <si>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</si>
  <si>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</si>
  <si>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</si>
  <si>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</si>
  <si>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</si>
  <si>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</si>
  <si>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</si>
  <si>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</si>
  <si>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</si>
  <si>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</si>
  <si>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</si>
  <si>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</si>
  <si>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</si>
  <si>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</si>
  <si>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</si>
  <si>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</si>
  <si>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</si>
  <si>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</si>
  <si>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</si>
  <si>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</si>
  <si>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</si>
  <si>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</si>
  <si>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</si>
  <si>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</si>
  <si>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</si>
  <si>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</si>
  <si>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</si>
  <si>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</si>
  <si>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</si>
  <si>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</si>
  <si>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</si>
  <si>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</si>
  <si>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</si>
  <si>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</si>
  <si>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</si>
  <si>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</si>
  <si>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</si>
  <si>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</si>
  <si>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</si>
  <si>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</si>
  <si>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</si>
  <si>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</si>
  <si>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</si>
  <si>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</si>
  <si>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</si>
  <si>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</si>
  <si>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</si>
  <si>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</si>
  <si>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</si>
  <si>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</si>
  <si>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</si>
  <si>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</si>
  <si>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</si>
  <si>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</si>
  <si>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</si>
  <si>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</si>
  <si>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</si>
  <si>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</si>
  <si>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</si>
  <si>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</si>
  <si>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</si>
  <si>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</si>
  <si>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</si>
  <si>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</si>
  <si>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</si>
  <si>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</si>
  <si>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</si>
  <si>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</si>
  <si>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</si>
  <si>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</si>
  <si>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</si>
  <si>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</si>
  <si>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</si>
  <si>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</si>
  <si>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</si>
  <si>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</si>
  <si>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</si>
  <si>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</si>
  <si>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</si>
  <si>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</si>
  <si>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</si>
  <si>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</si>
  <si>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</si>
  <si>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</si>
  <si>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</si>
  <si>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</si>
  <si>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</si>
  <si>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</si>
  <si>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</si>
  <si>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</si>
  <si>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</si>
  <si>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</si>
  <si>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</si>
  <si>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</si>
  <si>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</si>
  <si>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</si>
  <si>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</si>
  <si>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</si>
  <si>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</si>
  <si>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</si>
  <si>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</si>
  <si>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</si>
  <si>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</si>
  <si>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</si>
  <si>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</si>
  <si>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</si>
  <si>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</si>
  <si>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</si>
  <si>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</si>
  <si>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</si>
  <si>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</si>
  <si>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</si>
  <si>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</si>
  <si>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</si>
  <si>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</si>
  <si>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</si>
  <si>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</si>
  <si>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</si>
  <si>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</si>
  <si>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</si>
  <si>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</si>
  <si>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</si>
  <si>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</si>
  <si>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</si>
  <si>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</si>
  <si>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</si>
  <si>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</si>
  <si>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</si>
  <si>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</si>
  <si>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</si>
  <si>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</si>
  <si>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</si>
  <si>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</si>
  <si>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</si>
  <si>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</si>
  <si>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</si>
  <si>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</si>
  <si>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</si>
  <si>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</si>
  <si>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</si>
  <si>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</si>
  <si>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</si>
  <si>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</si>
  <si>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</si>
  <si>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</si>
  <si>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</si>
  <si>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</si>
  <si>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</si>
  <si>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</si>
  <si>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</si>
  <si>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</si>
  <si>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</si>
  <si>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</si>
  <si>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</si>
  <si>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</si>
  <si>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</si>
  <si>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</si>
  <si>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</si>
  <si>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</si>
  <si>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</si>
  <si>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</si>
  <si>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</si>
  <si>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</si>
  <si>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</si>
  <si>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</si>
  <si>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</si>
  <si>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</si>
  <si>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</si>
  <si>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</si>
  <si>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</si>
  <si>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</si>
  <si>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</si>
  <si>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</si>
  <si>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</si>
  <si>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</si>
  <si>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</si>
  <si>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</si>
  <si>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</si>
  <si>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</si>
  <si>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</si>
  <si>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</si>
  <si>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</si>
  <si>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</si>
  <si>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</si>
  <si>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</si>
  <si>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</si>
  <si>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</si>
  <si>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</si>
  <si>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</si>
  <si>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</si>
  <si>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</si>
  <si>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</si>
  <si>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</si>
  <si>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</si>
  <si>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</si>
  <si>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</si>
  <si>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</si>
  <si>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</si>
  <si>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</si>
  <si>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</si>
  <si>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</si>
  <si>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</si>
  <si>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</si>
  <si>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</si>
  <si>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</si>
  <si>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</si>
  <si>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</si>
  <si>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</si>
  <si>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</si>
  <si>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</si>
  <si>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</si>
  <si>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</si>
  <si>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</si>
  <si>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</si>
  <si>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</si>
  <si>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</si>
  <si>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</si>
  <si>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</si>
  <si>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</si>
  <si>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</si>
  <si>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</si>
  <si>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</si>
  <si>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</si>
  <si>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</si>
  <si>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</si>
  <si>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</si>
  <si>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</si>
  <si>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</si>
  <si>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</si>
  <si>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</si>
  <si>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</si>
  <si>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</si>
  <si>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</si>
  <si>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</si>
  <si>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</si>
  <si>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</si>
  <si>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</si>
  <si>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</si>
  <si>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</si>
  <si>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</si>
  <si>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</si>
  <si>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</si>
  <si>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</si>
  <si>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</si>
  <si>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</si>
  <si>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</si>
  <si>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</si>
  <si>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</si>
  <si>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</si>
  <si>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</si>
  <si>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</si>
  <si>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</si>
  <si>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</si>
  <si>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</si>
  <si>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</si>
  <si>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</si>
  <si>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</si>
  <si>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</si>
  <si>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</si>
  <si>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</si>
  <si>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</si>
  <si>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</si>
  <si>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</si>
  <si>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</si>
  <si>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</si>
  <si>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</si>
  <si>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</si>
  <si>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</si>
  <si>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</si>
  <si>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</si>
  <si>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</si>
  <si>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</si>
  <si>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</si>
  <si>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</si>
  <si>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</si>
  <si>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</si>
  <si>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</si>
  <si>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</si>
  <si>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</si>
  <si>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</si>
  <si>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</si>
  <si>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</si>
  <si>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</si>
  <si>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</si>
  <si>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</si>
  <si>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</si>
  <si>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</si>
  <si>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</si>
  <si>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</si>
  <si>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</si>
  <si>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</si>
  <si>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</si>
  <si>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</si>
  <si>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</si>
  <si>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</si>
  <si>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</si>
  <si>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</si>
  <si>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</si>
  <si>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</si>
  <si>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</si>
  <si>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</si>
  <si>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</si>
  <si>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</si>
  <si>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</si>
  <si>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</si>
  <si>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</si>
  <si>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</si>
  <si>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</si>
  <si>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</si>
  <si>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</si>
  <si>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</si>
  <si>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</si>
  <si>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</si>
  <si>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</si>
  <si>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</si>
  <si>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</si>
  <si>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</si>
  <si>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</si>
  <si>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</si>
  <si>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</si>
  <si>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</si>
  <si>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</si>
  <si>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</si>
  <si>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</si>
  <si>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</si>
  <si>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</si>
  <si>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</si>
  <si>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</si>
  <si>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</si>
  <si>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</si>
  <si>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</si>
  <si>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</si>
  <si>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</si>
  <si>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</si>
  <si>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</si>
  <si>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</si>
  <si>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</si>
  <si>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</si>
  <si>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</si>
  <si>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</si>
  <si>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</si>
  <si>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</si>
  <si>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</si>
  <si>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</si>
  <si>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</si>
  <si>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</si>
  <si>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</si>
  <si>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</si>
  <si>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</si>
  <si>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</si>
  <si>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</si>
  <si>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</si>
  <si>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</si>
  <si>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</si>
  <si>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</si>
  <si>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</si>
  <si>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</si>
  <si>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</si>
  <si>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</si>
  <si>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</si>
  <si>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</si>
  <si>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</si>
  <si>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</si>
  <si>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</si>
  <si>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</si>
  <si>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</si>
  <si>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</si>
  <si>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</si>
  <si>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</si>
  <si>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</si>
  <si>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</si>
  <si>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</si>
  <si>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</si>
  <si>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</si>
  <si>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</si>
  <si>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</si>
  <si>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</si>
  <si>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</si>
  <si>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</si>
  <si>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</si>
  <si>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</si>
  <si>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</si>
  <si>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</si>
  <si>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</si>
  <si>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</si>
  <si>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</si>
  <si>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</si>
  <si>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</si>
  <si>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</si>
  <si>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</si>
  <si>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</si>
  <si>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</si>
  <si>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</si>
  <si>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</si>
  <si>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</si>
  <si>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</si>
  <si>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</si>
  <si>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</si>
  <si>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</si>
  <si>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</si>
  <si>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</si>
  <si>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</si>
  <si>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</si>
  <si>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</si>
  <si>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</si>
  <si>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</si>
  <si>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</si>
  <si>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</si>
  <si>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</si>
  <si>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</si>
  <si>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</si>
  <si>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</si>
  <si>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</si>
  <si>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</si>
  <si>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</si>
  <si>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</si>
  <si>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</si>
  <si>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</si>
  <si>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</si>
  <si>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</si>
  <si>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</si>
  <si>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</si>
  <si>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</si>
  <si>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</si>
  <si>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</si>
  <si>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</si>
  <si>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</si>
  <si>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</si>
  <si>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</si>
  <si>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</si>
  <si>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</si>
  <si>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</si>
  <si>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</si>
  <si>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</si>
  <si>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</si>
  <si>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</si>
  <si>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</si>
  <si>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</si>
  <si>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</si>
  <si>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</si>
  <si>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</si>
  <si>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</si>
  <si>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</si>
  <si>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</si>
  <si>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</si>
  <si>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</si>
  <si>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</si>
  <si>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</si>
  <si>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</si>
  <si>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</si>
  <si>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</si>
  <si>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</si>
  <si>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</si>
  <si>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</si>
  <si>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</si>
  <si>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</si>
  <si>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</si>
  <si>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</si>
  <si>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</si>
  <si>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</si>
  <si>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</si>
  <si>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</si>
  <si>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</si>
  <si>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</si>
  <si>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</si>
  <si>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</si>
  <si>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</si>
  <si>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</si>
  <si>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</si>
  <si>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</si>
  <si>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</si>
  <si>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</si>
  <si>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</si>
  <si>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</si>
  <si>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</si>
  <si>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</si>
  <si>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</si>
  <si>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</si>
  <si>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</si>
  <si>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</si>
  <si>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</si>
  <si>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</si>
  <si>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</si>
  <si>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</si>
  <si>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</si>
  <si>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</si>
  <si>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</si>
  <si>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</si>
  <si>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</si>
  <si>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</si>
  <si>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</si>
  <si>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</si>
  <si>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</si>
  <si>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</si>
  <si>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</si>
  <si>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</si>
  <si>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</si>
  <si>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</si>
  <si>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</si>
  <si>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</si>
  <si>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</si>
  <si>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</si>
  <si>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</si>
  <si>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</si>
  <si>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</si>
  <si>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</si>
  <si>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</si>
  <si>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</si>
  <si>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</si>
  <si>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</si>
  <si>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</si>
  <si>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</si>
  <si>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</si>
  <si>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</si>
  <si>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</si>
  <si>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</si>
  <si>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</si>
  <si>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</si>
  <si>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</si>
  <si>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</si>
  <si>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</si>
  <si>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</si>
  <si>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</si>
  <si>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</si>
  <si>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</si>
  <si>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</si>
  <si>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</si>
  <si>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</si>
  <si>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</si>
  <si>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</si>
  <si>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</si>
  <si>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</si>
  <si>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</si>
  <si>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</si>
  <si>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</si>
  <si>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</si>
  <si>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</si>
  <si>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</si>
  <si>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</si>
  <si>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</si>
  <si>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</si>
  <si>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</si>
  <si>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</si>
  <si>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</si>
  <si>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</si>
  <si>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</si>
  <si>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</si>
  <si>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</si>
  <si>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</si>
  <si>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</si>
  <si>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</si>
  <si>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</si>
  <si>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</si>
  <si>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</si>
  <si>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</si>
  <si>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</si>
  <si>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</si>
  <si>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</si>
  <si>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</si>
  <si>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</si>
  <si>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</si>
  <si>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</si>
  <si>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</si>
  <si>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</si>
  <si>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</si>
  <si>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</si>
  <si>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</si>
  <si>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</si>
  <si>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</si>
  <si>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</si>
  <si>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</si>
  <si>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</si>
  <si>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</si>
  <si>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</si>
  <si>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</si>
  <si>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</si>
  <si>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</si>
  <si>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</si>
  <si>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</si>
  <si>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</si>
  <si>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</si>
  <si>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</si>
  <si>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</si>
  <si>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</si>
  <si>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</si>
  <si>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</si>
  <si>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</si>
  <si>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</si>
  <si>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</si>
  <si>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</si>
  <si>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</si>
  <si>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</si>
  <si>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</si>
  <si>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</si>
  <si>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</si>
  <si>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</si>
  <si>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</si>
  <si>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</si>
  <si>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</si>
  <si>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</si>
  <si>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</si>
  <si>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</si>
  <si>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</si>
  <si>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</si>
  <si>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</si>
  <si>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</si>
  <si>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</si>
  <si>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</si>
  <si>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</si>
  <si>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</si>
  <si>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</si>
  <si>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</si>
  <si>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</si>
  <si>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</si>
  <si>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</si>
  <si>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</si>
  <si>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</si>
  <si>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</si>
  <si>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</si>
  <si>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</si>
  <si>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</si>
  <si>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</si>
  <si>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</si>
  <si>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</si>
  <si>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</si>
  <si>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</si>
  <si>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</si>
  <si>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</si>
  <si>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</si>
  <si>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</si>
  <si>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</si>
  <si>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</si>
  <si>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</si>
  <si>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</si>
  <si>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</si>
  <si>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</si>
  <si>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</si>
  <si>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</si>
  <si>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</si>
  <si>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</si>
  <si>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</si>
  <si>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</si>
  <si>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</si>
  <si>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</si>
  <si>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</si>
  <si>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</si>
  <si>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</si>
  <si>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</si>
  <si>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</si>
  <si>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</si>
  <si>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</si>
  <si>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</si>
  <si>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</si>
  <si>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</si>
  <si>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</si>
  <si>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</si>
  <si>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</si>
  <si>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</si>
  <si>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</si>
  <si>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</si>
  <si>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</si>
  <si>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</si>
  <si>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</si>
  <si>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</si>
  <si>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</si>
  <si>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</si>
  <si>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</si>
  <si>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</si>
  <si>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</si>
  <si>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</si>
  <si>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</si>
  <si>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</si>
  <si>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</si>
  <si>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</si>
  <si>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</si>
  <si>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</si>
  <si>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</si>
  <si>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</si>
  <si>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</si>
  <si>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</si>
  <si>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</si>
  <si>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</si>
  <si>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</si>
  <si>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</si>
  <si>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</si>
  <si>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</si>
  <si>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</si>
  <si>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</si>
  <si>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</si>
  <si>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</si>
  <si>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</si>
  <si>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</si>
  <si>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</si>
  <si>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</si>
  <si>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</si>
  <si>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</si>
  <si>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</si>
  <si>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</si>
  <si>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</si>
  <si>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</si>
  <si>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</si>
  <si>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</si>
  <si>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</si>
  <si>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</si>
  <si>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</si>
  <si>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</si>
  <si>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</si>
  <si>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</si>
  <si>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</si>
  <si>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</si>
  <si>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</si>
  <si>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</si>
  <si>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</si>
  <si>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</si>
  <si>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</si>
  <si>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</si>
  <si>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</si>
  <si>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</si>
  <si>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</si>
  <si>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</si>
  <si>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</si>
  <si>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</si>
  <si>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</si>
  <si>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</si>
  <si>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</si>
  <si>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</si>
  <si>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</si>
  <si>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</si>
  <si>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</si>
  <si>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</si>
  <si>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</si>
  <si>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</si>
  <si>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</si>
  <si>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</si>
  <si>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</si>
  <si>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</si>
  <si>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</si>
  <si>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</si>
  <si>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</si>
  <si>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</si>
  <si>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</si>
  <si>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</si>
  <si>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</si>
  <si>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</si>
  <si>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</si>
  <si>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</si>
  <si>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</si>
  <si>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</si>
  <si>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</si>
  <si>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</si>
  <si>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</si>
  <si>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</si>
  <si>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</si>
  <si>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</si>
  <si>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</si>
  <si>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</si>
  <si>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</si>
  <si>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</si>
  <si>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</si>
  <si>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</si>
  <si>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</si>
  <si>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</si>
  <si>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</si>
  <si>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</si>
  <si>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</si>
  <si>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</si>
  <si>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</si>
  <si>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</si>
  <si>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</si>
  <si>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</si>
  <si>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</si>
  <si>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</si>
  <si>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</si>
  <si>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</si>
  <si>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</si>
  <si>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</si>
  <si>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</si>
  <si>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</si>
  <si>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</si>
  <si>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</si>
  <si>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</si>
  <si>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</si>
  <si>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</si>
  <si>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</si>
  <si>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</si>
  <si>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</si>
  <si>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</si>
  <si>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</si>
  <si>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</si>
  <si>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</si>
  <si>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</si>
  <si>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</si>
  <si>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</si>
  <si>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</si>
  <si>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</si>
  <si>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</si>
  <si>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</si>
  <si>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</si>
  <si>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</si>
  <si>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</si>
  <si>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</si>
  <si>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</si>
  <si>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</si>
  <si>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</si>
  <si>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</si>
  <si>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</si>
  <si>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</si>
  <si>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</si>
  <si>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</si>
  <si>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</si>
  <si>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</si>
  <si>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</si>
  <si>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</si>
  <si>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</si>
  <si>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</si>
  <si>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</si>
  <si>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</si>
  <si>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</si>
  <si>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</si>
  <si>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</si>
  <si>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</si>
  <si>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</si>
  <si>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</si>
  <si>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</si>
  <si>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</si>
  <si>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</si>
  <si>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</si>
  <si>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</si>
  <si>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</si>
  <si>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</si>
  <si>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</si>
  <si>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</si>
  <si>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</si>
  <si>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</si>
  <si>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</si>
  <si>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</si>
  <si>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</si>
  <si>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</si>
  <si>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</si>
  <si>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</si>
  <si>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</si>
  <si>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</si>
  <si>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</si>
  <si>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</si>
  <si>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</si>
  <si>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</si>
  <si>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</si>
  <si>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</si>
  <si>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</si>
  <si>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</si>
  <si>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</si>
  <si>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</si>
  <si>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</si>
  <si>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</si>
  <si>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</si>
  <si>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</si>
  <si>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</si>
  <si>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</si>
  <si>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</si>
  <si>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</si>
  <si>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</si>
  <si>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</si>
  <si>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</si>
  <si>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</si>
  <si>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</si>
  <si>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</si>
  <si>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</si>
  <si>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</si>
  <si>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</si>
  <si>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</si>
  <si>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</si>
  <si>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</si>
  <si>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</si>
  <si>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</si>
  <si>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</si>
  <si>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</si>
  <si>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</si>
  <si>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</si>
  <si>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</si>
  <si>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</si>
  <si>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</si>
  <si>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</si>
  <si>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</si>
  <si>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</si>
  <si>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</si>
  <si>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</si>
  <si>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</si>
  <si>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</si>
  <si>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</si>
  <si>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</si>
  <si>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</si>
  <si>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</si>
  <si>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</si>
  <si>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</si>
  <si>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</si>
  <si>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</si>
  <si>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</si>
  <si>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</si>
  <si>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</si>
  <si>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</si>
  <si>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</si>
  <si>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</si>
  <si>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</si>
  <si>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</si>
  <si>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</si>
  <si>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</si>
  <si>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</si>
  <si>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</si>
  <si>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</si>
  <si>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</si>
  <si>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</si>
  <si>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</si>
  <si>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</si>
  <si>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</si>
  <si>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</si>
  <si>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</si>
  <si>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</si>
  <si>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</si>
  <si>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</si>
  <si>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</si>
  <si>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</si>
  <si>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</si>
  <si>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</si>
  <si>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</si>
  <si>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</si>
  <si>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</si>
  <si>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</si>
  <si>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</si>
  <si>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</si>
  <si>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</si>
  <si>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</si>
  <si>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</si>
  <si>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</si>
  <si>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</si>
  <si>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</si>
  <si>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</si>
  <si>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</si>
  <si>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</si>
  <si>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</si>
  <si>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</si>
  <si>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</si>
  <si>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</si>
  <si>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</si>
  <si>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</si>
  <si>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</si>
  <si>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</si>
  <si>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</si>
  <si>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</si>
  <si>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</si>
  <si>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</si>
  <si>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</si>
  <si>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</si>
  <si>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</si>
  <si>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</si>
  <si>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</si>
  <si>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</si>
  <si>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</si>
  <si>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</si>
  <si>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</si>
  <si>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</si>
  <si>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</si>
  <si>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</si>
  <si>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</si>
  <si>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</si>
  <si>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</si>
  <si>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</si>
  <si>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</si>
  <si>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</si>
  <si>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</si>
  <si>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</si>
  <si>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</si>
  <si>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</si>
  <si>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</si>
  <si>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</si>
  <si>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</si>
  <si>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</si>
  <si>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</si>
  <si>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</si>
  <si>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</si>
  <si>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</si>
  <si>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</si>
  <si>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</si>
  <si>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</si>
  <si>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</si>
  <si>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</si>
  <si>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</si>
  <si>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</si>
  <si>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</si>
  <si>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</si>
  <si>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</si>
  <si>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</si>
  <si>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</si>
  <si>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</si>
  <si>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</si>
  <si>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</si>
  <si>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</si>
  <si>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</si>
  <si>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</si>
  <si>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</si>
  <si>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</si>
  <si>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</si>
  <si>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</si>
  <si>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</si>
  <si>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</si>
  <si>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</si>
  <si>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</si>
  <si>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</si>
  <si>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</si>
  <si>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</si>
  <si>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</si>
  <si>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</si>
  <si>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</si>
  <si>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</si>
  <si>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</si>
  <si>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</si>
  <si>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</si>
  <si>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</si>
  <si>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</si>
  <si>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</si>
  <si>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</si>
  <si>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</si>
  <si>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</si>
  <si>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</si>
  <si>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</si>
  <si>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</si>
  <si>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</si>
  <si>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</si>
  <si>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</si>
  <si>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</si>
  <si>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</si>
  <si>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</si>
  <si>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</si>
  <si>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</si>
  <si>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</si>
  <si>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</si>
  <si>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</si>
  <si>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</si>
  <si>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</si>
  <si>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</si>
  <si>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</si>
  <si>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</si>
  <si>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</si>
  <si>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</si>
  <si>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</si>
  <si>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</si>
  <si>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</si>
  <si>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</si>
  <si>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</si>
  <si>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</si>
  <si>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</si>
  <si>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</si>
  <si>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</si>
  <si>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</si>
  <si>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</si>
  <si>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</si>
  <si>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</si>
  <si>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</si>
  <si>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</si>
  <si>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</si>
  <si>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</si>
  <si>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</si>
  <si>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</si>
  <si>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</si>
  <si>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</si>
  <si>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</si>
  <si>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</si>
  <si>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</si>
  <si>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</si>
  <si>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</si>
  <si>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</si>
  <si>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</si>
  <si>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</si>
  <si>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</si>
  <si>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</si>
  <si>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</si>
  <si>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</si>
  <si>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</si>
  <si>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</si>
  <si>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</si>
  <si>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</si>
  <si>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</si>
  <si>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</si>
  <si>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</si>
  <si>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</si>
  <si>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</si>
  <si>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</si>
  <si>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</si>
  <si>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</si>
  <si>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</si>
  <si>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</si>
  <si>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</si>
  <si>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</si>
  <si>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</si>
  <si>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</si>
  <si>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</si>
  <si>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</si>
  <si>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</si>
  <si>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</si>
  <si>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</si>
  <si>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</si>
  <si>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</si>
  <si>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</si>
  <si>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</si>
  <si>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</si>
  <si>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</si>
  <si>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</si>
  <si>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</si>
  <si>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</si>
  <si>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</si>
  <si>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</si>
  <si>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</si>
  <si>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</si>
  <si>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</si>
  <si>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</si>
  <si>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</si>
  <si>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</si>
  <si>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</si>
  <si>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</si>
  <si>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</si>
  <si>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</si>
  <si>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</si>
  <si>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</si>
  <si>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</si>
  <si>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</si>
  <si>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</si>
  <si>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</si>
  <si>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</si>
  <si>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</si>
  <si>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</si>
  <si>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</si>
  <si>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</si>
  <si>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</si>
  <si>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</si>
  <si>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</si>
  <si>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</si>
  <si>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</si>
  <si>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</si>
  <si>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</si>
  <si>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</si>
  <si>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</si>
  <si>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</si>
  <si>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</si>
  <si>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</si>
  <si>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</si>
  <si>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</si>
  <si>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</si>
  <si>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</si>
  <si>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</si>
  <si>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</si>
  <si>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</si>
  <si>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</si>
  <si>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</si>
  <si>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</si>
  <si>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</si>
  <si>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</si>
  <si>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</si>
  <si>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</si>
  <si>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</si>
  <si>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</si>
  <si>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</si>
  <si>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</si>
  <si>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</si>
  <si>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</si>
  <si>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</si>
  <si>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</si>
  <si>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</si>
  <si>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</si>
  <si>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</si>
  <si>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</si>
  <si>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</si>
  <si>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</si>
  <si>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</si>
  <si>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</si>
  <si>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</si>
  <si>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</si>
  <si>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</si>
  <si>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</si>
  <si>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</si>
  <si>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</si>
  <si>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</si>
  <si>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</si>
  <si>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</si>
  <si>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</si>
  <si>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</si>
  <si>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</si>
  <si>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</si>
  <si>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</si>
  <si>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</si>
  <si>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</si>
  <si>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</si>
  <si>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</si>
  <si>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</si>
  <si>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</si>
  <si>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</si>
  <si>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</si>
  <si>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</si>
  <si>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</si>
  <si>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</si>
  <si>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</si>
  <si>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</si>
  <si>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</si>
  <si>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</si>
  <si>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</si>
  <si>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</si>
  <si>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</si>
  <si>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</si>
  <si>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</si>
  <si>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</si>
  <si>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</si>
  <si>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</si>
  <si>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</si>
  <si>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</si>
  <si>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</si>
  <si>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</si>
  <si>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</si>
  <si>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</si>
  <si>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</si>
  <si>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</si>
  <si>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</si>
  <si>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</si>
  <si>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</si>
  <si>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</si>
  <si>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</si>
  <si>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</si>
  <si>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</si>
  <si>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</si>
  <si>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</si>
  <si>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</si>
  <si>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</si>
  <si>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</si>
  <si>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</si>
  <si>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</si>
  <si>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</si>
  <si>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</si>
  <si>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</si>
  <si>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</si>
  <si>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</si>
  <si>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</si>
  <si>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</si>
  <si>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</si>
  <si>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</si>
  <si>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</si>
  <si>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</si>
  <si>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</si>
  <si>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</si>
  <si>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</si>
  <si>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</si>
  <si>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</si>
  <si>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</si>
  <si>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</si>
  <si>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</si>
  <si>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</si>
  <si>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</si>
  <si>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</si>
  <si>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</si>
  <si>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</si>
  <si>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</si>
  <si>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</si>
  <si>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</si>
  <si>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</si>
  <si>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</si>
  <si>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</si>
  <si>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</si>
  <si>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</si>
  <si>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</si>
  <si>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</si>
  <si>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</si>
  <si>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</si>
  <si>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</si>
  <si>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</si>
  <si>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</si>
  <si>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</si>
  <si>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</si>
  <si>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</si>
  <si>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</si>
  <si>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</si>
  <si>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</si>
  <si>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</si>
  <si>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</si>
  <si>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</si>
  <si>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</si>
  <si>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</si>
  <si>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</si>
  <si>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</si>
  <si>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</si>
  <si>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</si>
  <si>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</si>
  <si>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</si>
  <si>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</si>
  <si>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</si>
  <si>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</si>
  <si>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</si>
  <si>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</si>
  <si>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</si>
  <si>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</si>
  <si>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</si>
  <si>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</si>
  <si>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</si>
  <si>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</si>
  <si>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</si>
  <si>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</si>
  <si>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</si>
  <si>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</si>
  <si>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</si>
  <si>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</si>
  <si>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</si>
  <si>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</si>
  <si>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</si>
  <si>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</si>
  <si>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</si>
  <si>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</si>
  <si>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</si>
  <si>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</si>
  <si>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</si>
  <si>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</si>
  <si>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</si>
  <si>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</si>
  <si>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</si>
  <si>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</si>
  <si>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</si>
  <si>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</si>
  <si>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</si>
  <si>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</si>
  <si>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</si>
  <si>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</si>
  <si>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</si>
  <si>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</si>
  <si>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</si>
  <si>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</si>
  <si>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</si>
  <si>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</si>
  <si>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</si>
  <si>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</si>
  <si>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</si>
  <si>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</si>
  <si>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</si>
  <si>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</si>
  <si>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</si>
  <si>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</si>
  <si>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</si>
  <si>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</si>
  <si>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</si>
  <si>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</si>
  <si>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</si>
  <si>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</si>
  <si>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</si>
  <si>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</si>
  <si>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</si>
  <si>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</si>
  <si>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</si>
  <si>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</si>
  <si>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</si>
  <si>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</si>
  <si>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</si>
  <si>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</si>
  <si>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</si>
  <si>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</si>
  <si>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</si>
  <si>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</si>
  <si>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</si>
  <si>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</si>
  <si>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</si>
  <si>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</si>
  <si>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</si>
  <si>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</si>
  <si>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</si>
  <si>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</si>
  <si>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</si>
  <si>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</si>
  <si>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</si>
  <si>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</si>
  <si>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</si>
  <si>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</si>
  <si>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</si>
  <si>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</si>
  <si>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</si>
  <si>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</si>
  <si>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</si>
  <si>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</si>
  <si>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</si>
  <si>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</si>
  <si>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</si>
  <si>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</si>
  <si>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</si>
  <si>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</si>
  <si>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</si>
  <si>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</si>
  <si>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</si>
  <si>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</si>
  <si>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</si>
  <si>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</si>
  <si>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</si>
  <si>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</si>
  <si>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</si>
  <si>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</si>
  <si>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</si>
  <si>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</si>
  <si>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</si>
  <si>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</si>
  <si>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</si>
  <si>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</si>
  <si>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</si>
  <si>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</si>
  <si>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</si>
  <si>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</si>
  <si>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</si>
  <si>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</si>
  <si>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</si>
  <si>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</si>
  <si>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</si>
  <si>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</si>
  <si>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</si>
  <si>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</si>
  <si>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</si>
  <si>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</si>
  <si>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</si>
  <si>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</si>
  <si>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</si>
  <si>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</si>
  <si>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</si>
  <si>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</si>
  <si>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</si>
  <si>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</si>
  <si>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</si>
  <si>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</si>
  <si>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</si>
  <si>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</si>
  <si>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</si>
  <si>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</si>
  <si>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</si>
  <si>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</si>
  <si>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</si>
  <si>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</si>
  <si>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</si>
  <si>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</si>
  <si>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</si>
  <si>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</si>
  <si>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</si>
  <si>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</si>
  <si>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</si>
  <si>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</si>
  <si>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</si>
  <si>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</si>
  <si>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</si>
  <si>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</si>
  <si>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</si>
  <si>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</si>
  <si>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</si>
  <si>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</si>
  <si>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</si>
  <si>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</si>
  <si>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</si>
  <si>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</si>
  <si>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</si>
  <si>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</si>
  <si>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</si>
  <si>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</si>
  <si>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</si>
  <si>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</si>
  <si>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</si>
  <si>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</si>
  <si>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</si>
  <si>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</si>
  <si>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</si>
  <si>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</si>
  <si>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</si>
  <si>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</si>
  <si>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</si>
  <si>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</si>
  <si>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</si>
  <si>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</si>
  <si>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</si>
  <si>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</si>
  <si>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</si>
  <si>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</si>
  <si>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</si>
  <si>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</si>
  <si>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</si>
  <si>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</si>
  <si>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</si>
  <si>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</si>
  <si>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</si>
  <si>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</si>
  <si>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</si>
  <si>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</si>
  <si>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</si>
  <si>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</si>
  <si>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</si>
  <si>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</si>
  <si>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</si>
  <si>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</si>
  <si>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</si>
  <si>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</si>
  <si>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</si>
  <si>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</si>
  <si>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</si>
  <si>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</si>
  <si>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</si>
  <si>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</si>
  <si>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</si>
  <si>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</si>
  <si>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</si>
  <si>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</si>
  <si>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</si>
  <si>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</si>
  <si>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</si>
  <si>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</si>
  <si>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</si>
  <si>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</si>
  <si>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</si>
  <si>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</si>
  <si>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</si>
  <si>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</si>
  <si>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</si>
  <si>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</si>
  <si>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</si>
  <si>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</si>
  <si>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</si>
  <si>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</si>
  <si>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</si>
  <si>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</si>
  <si>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</si>
  <si>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</si>
  <si>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</si>
  <si>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</si>
  <si>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</si>
  <si>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</si>
  <si>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</si>
  <si>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</si>
  <si>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</si>
  <si>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</si>
  <si>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</si>
  <si>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</si>
  <si>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</si>
  <si>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</si>
  <si>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</si>
  <si>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</si>
  <si>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</si>
  <si>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</si>
  <si>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</si>
  <si>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</si>
  <si>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</si>
  <si>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</si>
  <si>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</si>
  <si>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</si>
  <si>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</si>
  <si>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</si>
  <si>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</si>
  <si>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</si>
  <si>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</si>
  <si>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</si>
  <si>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</si>
  <si>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</si>
  <si>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</si>
  <si>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</si>
  <si>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</si>
  <si>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</si>
  <si>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</si>
  <si>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</si>
  <si>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</si>
  <si>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</si>
  <si>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</si>
  <si>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</si>
  <si>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</si>
  <si>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</si>
  <si>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</si>
  <si>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</si>
  <si>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</si>
  <si>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</si>
  <si>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</si>
  <si>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</si>
  <si>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</si>
  <si>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</si>
  <si>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</si>
  <si>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</si>
  <si>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</si>
  <si>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</si>
  <si>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</si>
  <si>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</si>
  <si>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</si>
  <si>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</si>
  <si>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</si>
  <si>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</si>
  <si>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</si>
  <si>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</si>
  <si>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</si>
  <si>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</si>
  <si>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</si>
  <si>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</si>
  <si>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</si>
  <si>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</si>
  <si>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</si>
  <si>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</si>
  <si>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</si>
  <si>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</si>
  <si>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</si>
  <si>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</si>
  <si>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</si>
  <si>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</si>
  <si>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</si>
  <si>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</si>
  <si>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</si>
  <si>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</si>
  <si>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</si>
  <si>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</si>
  <si>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</si>
  <si>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</si>
  <si>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</si>
  <si>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</si>
  <si>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</si>
  <si>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</si>
  <si>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</si>
  <si>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</si>
  <si>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</si>
  <si>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</si>
  <si>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</si>
  <si>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</si>
  <si>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</si>
  <si>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</si>
  <si>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</si>
  <si>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</si>
  <si>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</si>
  <si>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</si>
  <si>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</si>
  <si>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</si>
  <si>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</si>
  <si>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</si>
  <si>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</si>
  <si>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</si>
  <si>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</si>
  <si>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</si>
  <si>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</si>
  <si>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</si>
  <si>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</si>
  <si>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</si>
  <si>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</si>
  <si>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</si>
  <si>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</si>
  <si>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</si>
  <si>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</si>
  <si>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</si>
  <si>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</si>
  <si>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</si>
  <si>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</si>
  <si>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</si>
  <si>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</si>
  <si>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</si>
  <si>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</si>
  <si>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</si>
  <si>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</si>
  <si>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</si>
  <si>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</si>
  <si>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</si>
  <si>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</si>
  <si>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</si>
  <si>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</si>
  <si>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</si>
  <si>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</si>
  <si>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</si>
  <si>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</si>
  <si>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</si>
  <si>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</si>
  <si>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</si>
  <si>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</si>
  <si>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</si>
  <si>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</si>
  <si>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</si>
  <si>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</si>
  <si>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</si>
  <si>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</si>
  <si>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</si>
  <si>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</si>
  <si>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</si>
  <si>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</si>
  <si>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</si>
  <si>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</si>
  <si>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</si>
  <si>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</si>
  <si>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</si>
  <si>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</si>
  <si>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</si>
  <si>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</si>
  <si>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</si>
  <si>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</si>
  <si>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</si>
  <si>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</si>
  <si>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</si>
  <si>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</si>
  <si>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</si>
  <si>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</si>
  <si>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</si>
  <si>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</si>
  <si>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</si>
  <si>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</si>
  <si>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</si>
  <si>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</si>
  <si>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</si>
  <si>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</si>
  <si>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</si>
  <si>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</si>
  <si>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</si>
  <si>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</si>
  <si>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</si>
  <si>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</si>
  <si>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</si>
  <si>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</si>
  <si>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</si>
  <si>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</si>
  <si>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</si>
  <si>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</si>
  <si>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</si>
  <si>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</si>
  <si>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</si>
  <si>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</si>
  <si>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</si>
  <si>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</si>
  <si>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</si>
  <si>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</si>
  <si>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</si>
  <si>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</si>
  <si>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</si>
  <si>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</si>
  <si>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</si>
  <si>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</si>
  <si>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</si>
  <si>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</si>
  <si>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</si>
  <si>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</si>
  <si>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</si>
  <si>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</si>
  <si>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</si>
  <si>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</si>
  <si>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</si>
  <si>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</si>
  <si>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</si>
  <si>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</si>
  <si>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</si>
  <si>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</si>
  <si>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</si>
  <si>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</si>
  <si>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</si>
  <si>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</si>
  <si>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</si>
  <si>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</si>
  <si>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</si>
  <si>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</si>
  <si>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</si>
  <si>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</si>
  <si>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</si>
  <si>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</si>
  <si>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</si>
  <si>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</si>
  <si>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</si>
  <si>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</si>
  <si>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</si>
  <si>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</si>
  <si>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</si>
  <si>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</si>
  <si>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</si>
  <si>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</si>
  <si>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</si>
  <si>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</si>
  <si>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</si>
  <si>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</si>
  <si>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</si>
  <si>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</si>
  <si>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</si>
  <si>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</si>
  <si>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</si>
  <si>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</si>
  <si>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</si>
  <si>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</si>
  <si>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</si>
  <si>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</si>
  <si>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</si>
  <si>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</si>
  <si>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</si>
  <si>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</si>
  <si>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</si>
  <si>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</si>
  <si>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</si>
  <si>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</si>
  <si>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</si>
  <si>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</si>
  <si>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</si>
  <si>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</si>
  <si>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</si>
  <si>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</si>
  <si>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</si>
  <si>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</si>
  <si>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</si>
  <si>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</si>
  <si>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</si>
  <si>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</si>
  <si>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</si>
  <si>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</si>
  <si>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</si>
  <si>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</si>
  <si>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</si>
  <si>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</si>
  <si>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</si>
  <si>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</si>
  <si>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</si>
  <si>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</si>
  <si>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</si>
  <si>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</si>
  <si>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</si>
  <si>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</si>
  <si>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</si>
  <si>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</si>
  <si>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</si>
  <si>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</si>
  <si>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</si>
  <si>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</si>
  <si>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</si>
  <si>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</si>
  <si>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</si>
  <si>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</si>
  <si>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</si>
  <si>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</si>
  <si>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</si>
  <si>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</si>
  <si>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</si>
  <si>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</si>
  <si>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</si>
  <si>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</si>
  <si>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</si>
  <si>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</si>
  <si>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</si>
  <si>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</si>
  <si>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</si>
  <si>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</si>
  <si>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</si>
  <si>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</si>
  <si>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</si>
  <si>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</si>
  <si>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</si>
  <si>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</si>
  <si>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</si>
  <si>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</si>
  <si>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</si>
  <si>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</si>
  <si>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</si>
  <si>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</si>
  <si>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</si>
  <si>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</si>
  <si>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</si>
  <si>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</si>
  <si>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</si>
  <si>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</si>
  <si>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</si>
  <si>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</si>
  <si>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</si>
  <si>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</si>
  <si>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</si>
  <si>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</si>
  <si>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</si>
  <si>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</si>
  <si>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</si>
  <si>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</si>
  <si>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</si>
  <si>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</si>
  <si>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</si>
  <si>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</si>
  <si>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</si>
  <si>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</si>
  <si>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</si>
  <si>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</si>
  <si>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</si>
  <si>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</si>
  <si>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</si>
  <si>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</si>
  <si>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</si>
  <si>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</si>
  <si>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</si>
  <si>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</si>
  <si>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</si>
  <si>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</si>
  <si>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</si>
  <si>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</si>
  <si>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</si>
  <si>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</si>
  <si>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</si>
  <si>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</si>
  <si>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</si>
  <si>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</si>
  <si>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</si>
  <si>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</si>
  <si>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</si>
  <si>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</si>
  <si>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</si>
  <si>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</si>
  <si>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</si>
  <si>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</si>
  <si>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</si>
  <si>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</si>
  <si>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</si>
  <si>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</si>
  <si>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</si>
  <si>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</si>
  <si>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</si>
  <si>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</si>
  <si>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</si>
  <si>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</si>
  <si>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</si>
  <si>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</si>
  <si>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</si>
  <si>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</si>
  <si>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</si>
  <si>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</si>
  <si>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</si>
  <si>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</si>
  <si>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</si>
  <si>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</si>
  <si>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</si>
  <si>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</si>
  <si>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</si>
  <si>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</si>
  <si>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</si>
  <si>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</si>
  <si>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</si>
  <si>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</si>
  <si>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</si>
  <si>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</si>
  <si>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</si>
  <si>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</si>
  <si>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</si>
  <si>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</si>
  <si>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</si>
  <si>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</si>
  <si>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</si>
  <si>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</si>
  <si>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</si>
  <si>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</si>
  <si>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</si>
  <si>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</si>
  <si>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</si>
  <si>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</si>
  <si>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</si>
  <si>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</si>
  <si>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</si>
  <si>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</si>
  <si>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</si>
  <si>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</si>
  <si>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</si>
  <si>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</si>
  <si>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</si>
  <si>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</si>
  <si>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</si>
  <si>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</si>
  <si>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</si>
  <si>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</si>
  <si>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</si>
  <si>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</si>
  <si>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</si>
  <si>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</si>
  <si>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</si>
  <si>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</si>
  <si>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</si>
  <si>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</si>
  <si>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</si>
  <si>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</si>
  <si>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</si>
  <si>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</si>
  <si>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</si>
  <si>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</si>
  <si>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</si>
  <si>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</si>
  <si>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</si>
  <si>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</si>
  <si>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</si>
  <si>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</si>
  <si>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</si>
  <si>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</si>
  <si>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</si>
  <si>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</si>
  <si>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</si>
  <si>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</si>
  <si>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</si>
  <si>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</si>
  <si>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</si>
  <si>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</si>
  <si>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</si>
  <si>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</si>
  <si>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</si>
  <si>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</si>
  <si>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</si>
  <si>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</si>
  <si>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</si>
  <si>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</si>
  <si>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</si>
  <si>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</si>
  <si>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</si>
  <si>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</si>
  <si>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</si>
  <si>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</si>
  <si>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</si>
  <si>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</si>
  <si>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</si>
  <si>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</si>
  <si>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</si>
  <si>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</si>
  <si>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</si>
  <si>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</si>
  <si>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</si>
  <si>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</si>
  <si>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</si>
  <si>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</si>
  <si>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</si>
  <si>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</si>
  <si>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</si>
  <si>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</si>
  <si>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</si>
  <si>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</si>
  <si>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</si>
  <si>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</si>
  <si>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</si>
  <si>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</si>
  <si>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</si>
  <si>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</si>
  <si>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</si>
  <si>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</si>
  <si>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</si>
  <si>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</si>
  <si>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</si>
  <si>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</si>
  <si>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</si>
  <si>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</si>
  <si>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</si>
  <si>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</si>
  <si>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</si>
  <si>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</si>
  <si>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</si>
  <si>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</si>
  <si>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</si>
  <si>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</si>
  <si>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</si>
  <si>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</si>
  <si>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</si>
  <si>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</si>
  <si>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</si>
  <si>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</si>
  <si>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</si>
  <si>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</si>
  <si>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</si>
  <si>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</si>
  <si>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</si>
  <si>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</si>
  <si>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</si>
  <si>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</si>
  <si>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</si>
  <si>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</si>
  <si>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</si>
  <si>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</si>
  <si>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</si>
  <si>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</si>
  <si>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</si>
  <si>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</si>
  <si>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</si>
  <si>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</si>
  <si>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</si>
  <si>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</si>
  <si>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</si>
  <si>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</si>
  <si>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</si>
  <si>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</si>
  <si>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</si>
  <si>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</si>
  <si>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</si>
  <si>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</si>
  <si>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</si>
  <si>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</si>
  <si>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</si>
  <si>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</si>
  <si>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</si>
  <si>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</si>
  <si>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</si>
  <si>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</si>
  <si>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</si>
  <si>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</si>
  <si>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</si>
  <si>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</si>
  <si>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</si>
  <si>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</si>
  <si>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</si>
  <si>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</si>
  <si>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</si>
  <si>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</si>
  <si>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</si>
  <si>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</si>
  <si>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</si>
  <si>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</si>
  <si>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</si>
  <si>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</si>
  <si>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</si>
  <si>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</si>
  <si>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</si>
  <si>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</si>
  <si>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</si>
  <si>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</si>
  <si>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</si>
  <si>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</si>
  <si>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</si>
  <si>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</si>
  <si>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</si>
  <si>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</si>
  <si>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</si>
  <si>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</si>
  <si>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</si>
  <si>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</si>
  <si>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</si>
  <si>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</si>
  <si>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</si>
  <si>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</si>
  <si>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</si>
  <si>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</si>
  <si>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</si>
  <si>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</si>
  <si>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</si>
  <si>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</si>
  <si>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</si>
  <si>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</si>
  <si>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</si>
  <si>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</si>
  <si>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</si>
  <si>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</si>
  <si>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</si>
  <si>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</si>
  <si>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</si>
  <si>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</si>
  <si>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</si>
  <si>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</si>
  <si>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</si>
  <si>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</si>
  <si>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</si>
  <si>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</si>
  <si>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</si>
  <si>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</si>
  <si>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</si>
  <si>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</si>
  <si>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</si>
  <si>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</si>
  <si>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</si>
  <si>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</si>
  <si>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</si>
  <si>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</si>
  <si>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</si>
  <si>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</si>
  <si>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</si>
  <si>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</si>
  <si>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</si>
  <si>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</si>
  <si>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</si>
  <si>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</si>
  <si>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</si>
  <si>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</si>
  <si>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</si>
  <si>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</si>
  <si>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</si>
  <si>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</si>
  <si>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</si>
  <si>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</si>
  <si>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</si>
  <si>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</si>
  <si>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</si>
  <si>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</si>
  <si>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</si>
  <si>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</si>
  <si>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</si>
  <si>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</si>
  <si>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</si>
  <si>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</si>
  <si>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</si>
  <si>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</si>
  <si>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</si>
  <si>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</si>
  <si>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</si>
  <si>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</si>
  <si>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</si>
  <si>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</si>
  <si>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</si>
  <si>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</si>
  <si>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</si>
  <si>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</si>
  <si>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</si>
  <si>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</si>
  <si>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</si>
  <si>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</si>
  <si>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</si>
  <si>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</si>
  <si>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</si>
  <si>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</si>
  <si>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</si>
  <si>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</si>
  <si>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</si>
  <si>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</si>
  <si>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</si>
  <si>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</si>
  <si>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</si>
  <si>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</si>
  <si>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</si>
  <si>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</si>
  <si>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</si>
  <si>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</si>
  <si>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</si>
  <si>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</si>
  <si>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</si>
  <si>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</si>
  <si>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</si>
  <si>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</si>
  <si>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</si>
  <si>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</si>
  <si>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</si>
  <si>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</si>
  <si>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</si>
  <si>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</si>
  <si>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</si>
  <si>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</si>
  <si>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</si>
  <si>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</si>
  <si>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</si>
  <si>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</si>
  <si>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</si>
  <si>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</si>
  <si>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</si>
  <si>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</si>
  <si>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</si>
  <si>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</si>
  <si>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</si>
  <si>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</si>
  <si>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</si>
  <si>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</si>
  <si>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</si>
  <si>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</si>
  <si>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</si>
  <si>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</si>
  <si>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</si>
  <si>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</si>
  <si>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</si>
  <si>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</si>
  <si>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</si>
  <si>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</si>
  <si>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</si>
  <si>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</si>
  <si>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</si>
  <si>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</si>
  <si>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</si>
  <si>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</si>
  <si>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</si>
  <si>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</si>
  <si>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</si>
  <si>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</si>
  <si>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</si>
  <si>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</si>
  <si>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</si>
  <si>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</si>
  <si>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</si>
  <si>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</si>
  <si>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</si>
  <si>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</si>
  <si>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</si>
  <si>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</si>
  <si>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</si>
  <si>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</si>
  <si>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</si>
  <si>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</si>
  <si>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</si>
  <si>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</si>
  <si>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</si>
  <si>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</si>
  <si>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</si>
  <si>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</si>
  <si>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</si>
  <si>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</si>
  <si>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</si>
  <si>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</si>
  <si>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</si>
  <si>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</si>
  <si>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</si>
  <si>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</si>
  <si>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</si>
  <si>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</si>
  <si>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</si>
  <si>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</si>
  <si>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</si>
  <si>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</si>
  <si>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</si>
  <si>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</si>
  <si>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</si>
  <si>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</si>
  <si>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</si>
  <si>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</si>
  <si>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</si>
  <si>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</si>
  <si>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</si>
  <si>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</si>
  <si>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</si>
  <si>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</si>
  <si>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</si>
  <si>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</si>
  <si>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</si>
  <si>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</si>
  <si>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</si>
  <si>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</si>
  <si>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</si>
  <si>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</si>
  <si>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</si>
  <si>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</si>
  <si>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</si>
  <si>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</si>
  <si>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</si>
  <si>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</si>
  <si>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</si>
  <si>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</si>
  <si>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</si>
  <si>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</si>
  <si>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</si>
  <si>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</si>
  <si>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</si>
  <si>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</si>
  <si>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</si>
  <si>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</si>
  <si>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</si>
  <si>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</si>
  <si>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</si>
  <si>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</si>
  <si>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</si>
  <si>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</si>
  <si>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</si>
  <si>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</si>
  <si>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</si>
  <si>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</si>
  <si>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</si>
  <si>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</si>
  <si>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</si>
  <si>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</si>
  <si>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</si>
  <si>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</si>
  <si>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</si>
  <si>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</si>
  <si>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</si>
  <si>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</si>
  <si>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</si>
  <si>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</si>
  <si>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</si>
  <si>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</si>
  <si>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</si>
  <si>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</si>
  <si>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</si>
  <si>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</si>
  <si>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</si>
  <si>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</si>
  <si>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</si>
  <si>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</si>
  <si>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</si>
  <si>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</si>
  <si>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</si>
  <si>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</si>
  <si>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</si>
  <si>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</si>
  <si>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</si>
  <si>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</si>
  <si>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</si>
  <si>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</si>
  <si>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</si>
  <si>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</si>
  <si>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</si>
  <si>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</si>
  <si>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</si>
  <si>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</si>
  <si>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</si>
  <si>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</si>
  <si>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</si>
  <si>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</si>
  <si>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</si>
  <si>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</si>
  <si>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</si>
  <si>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</si>
  <si>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</si>
  <si>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</si>
  <si>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</si>
  <si>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</si>
  <si>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</si>
  <si>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</si>
  <si>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</si>
  <si>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</si>
  <si>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</si>
  <si>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</si>
  <si>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</si>
  <si>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</si>
  <si>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</si>
  <si>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</si>
  <si>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</si>
  <si>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</si>
  <si>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</si>
  <si>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</si>
  <si>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</si>
  <si>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</si>
  <si>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</si>
  <si>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</si>
  <si>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</si>
  <si>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</si>
  <si>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</si>
  <si>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</si>
  <si>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</si>
  <si>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</si>
  <si>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</si>
  <si>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</si>
  <si>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</si>
  <si>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</si>
  <si>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</si>
  <si>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</si>
  <si>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</si>
  <si>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</si>
  <si>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</si>
  <si>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</si>
  <si>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</si>
  <si>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</si>
  <si>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</si>
  <si>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</si>
  <si>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</si>
  <si>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</si>
  <si>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</si>
  <si>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</si>
  <si>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</si>
  <si>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</si>
  <si>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</si>
  <si>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</si>
  <si>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</si>
  <si>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</si>
  <si>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</si>
  <si>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</si>
  <si>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</si>
  <si>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</si>
  <si>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</si>
  <si>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</si>
  <si>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</si>
  <si>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</si>
  <si>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</si>
  <si>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</si>
  <si>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</si>
  <si>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</si>
  <si>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</si>
  <si>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</si>
  <si>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</si>
  <si>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</si>
  <si>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</si>
  <si>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</si>
  <si>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</si>
  <si>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</si>
  <si>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</si>
  <si>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</si>
  <si>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</si>
  <si>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</si>
  <si>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</si>
  <si>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</si>
  <si>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</si>
  <si>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</si>
  <si>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</si>
  <si>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</si>
  <si>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</si>
  <si>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</si>
  <si>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</si>
  <si>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</si>
  <si>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</si>
  <si>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</si>
  <si>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</si>
  <si>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</si>
  <si>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</si>
  <si>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</si>
  <si>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</si>
  <si>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</si>
  <si>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</si>
  <si>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</si>
  <si>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</si>
  <si>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</si>
  <si>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</si>
  <si>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</si>
  <si>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</si>
  <si>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</si>
  <si>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</si>
  <si>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</si>
  <si>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</si>
  <si>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</si>
  <si>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</si>
  <si>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</si>
  <si>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</si>
  <si>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</si>
  <si>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</si>
  <si>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</si>
  <si>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</si>
  <si>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</si>
  <si>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</si>
  <si>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</si>
  <si>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</si>
  <si>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</si>
  <si>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</si>
  <si>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</si>
  <si>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</si>
  <si>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</si>
  <si>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</si>
  <si>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</si>
  <si>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</si>
  <si>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</si>
  <si>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</si>
  <si>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</si>
  <si>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</si>
  <si>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</si>
  <si>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</si>
  <si>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</si>
  <si>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</si>
  <si>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</si>
  <si>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</si>
  <si>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</si>
  <si>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</si>
  <si>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</si>
  <si>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</si>
  <si>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</si>
  <si>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</si>
  <si>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</si>
  <si>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</si>
  <si>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</si>
  <si>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</si>
  <si>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</si>
  <si>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</si>
  <si>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</si>
  <si>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</si>
  <si>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</si>
  <si>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</si>
  <si>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</si>
  <si>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</si>
  <si>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</si>
  <si>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</si>
  <si>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</si>
  <si>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</si>
  <si>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</si>
  <si>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</si>
  <si>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</si>
  <si>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</si>
  <si>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</si>
  <si>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</si>
  <si>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</si>
  <si>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</si>
  <si>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</si>
  <si>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</si>
  <si>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</si>
  <si>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</si>
  <si>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</si>
  <si>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</si>
  <si>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</si>
  <si>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</si>
  <si>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</si>
  <si>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</si>
  <si>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</si>
  <si>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</si>
  <si>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</si>
  <si>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</si>
  <si>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</si>
  <si>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</si>
  <si>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</si>
  <si>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</si>
  <si>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</si>
  <si>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</si>
  <si>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</si>
  <si>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</si>
  <si>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</si>
  <si>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</si>
  <si>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</si>
  <si>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</si>
  <si>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</si>
  <si>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</si>
  <si>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</si>
  <si>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</si>
  <si>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</si>
  <si>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</si>
  <si>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</si>
  <si>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</si>
  <si>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</si>
  <si>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</si>
  <si>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</si>
  <si>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</si>
  <si>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</si>
  <si>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</si>
  <si>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</si>
  <si>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</si>
  <si>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</si>
  <si>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</si>
  <si>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</si>
  <si>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</si>
  <si>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</si>
  <si>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</si>
  <si>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</si>
  <si>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</si>
  <si>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</si>
  <si>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</si>
  <si>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</si>
  <si>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</si>
  <si>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</si>
  <si>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</si>
  <si>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</si>
  <si>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</si>
  <si>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</si>
  <si>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</si>
  <si>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</si>
  <si>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</si>
  <si>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</si>
  <si>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</si>
  <si>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</si>
  <si>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</si>
  <si>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</si>
  <si>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</si>
  <si>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</si>
  <si>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</si>
  <si>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</si>
  <si>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</si>
  <si>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</si>
  <si>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</si>
  <si>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</si>
  <si>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</si>
  <si>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</si>
  <si>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</si>
  <si>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</si>
  <si>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</si>
  <si>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</si>
  <si>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</si>
  <si>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</si>
  <si>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</si>
  <si>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</si>
  <si>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</si>
  <si>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</si>
  <si>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</si>
  <si>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</si>
  <si>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</si>
  <si>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</si>
  <si>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</si>
  <si>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</si>
  <si>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</si>
  <si>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</si>
  <si>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</si>
  <si>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</si>
  <si>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</si>
  <si>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</si>
  <si>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</si>
  <si>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</si>
  <si>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</si>
  <si>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</si>
  <si>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</si>
  <si>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</si>
  <si>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</si>
  <si>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</si>
  <si>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</si>
  <si>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</si>
  <si>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</si>
  <si>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</si>
  <si>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</si>
  <si>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</si>
  <si>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</si>
  <si>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</si>
  <si>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</si>
  <si>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</si>
  <si>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</si>
  <si>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</si>
  <si>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</si>
  <si>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</si>
  <si>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</si>
  <si>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</si>
  <si>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</si>
  <si>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</si>
  <si>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</si>
  <si>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</si>
  <si>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</si>
  <si>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</si>
  <si>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</si>
  <si>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</si>
  <si>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</si>
  <si>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</si>
  <si>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</si>
  <si>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</si>
  <si>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</si>
  <si>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</si>
  <si>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</si>
  <si>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</si>
  <si>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</si>
  <si>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</si>
  <si>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</si>
  <si>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</si>
  <si>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</si>
  <si>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</si>
  <si>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</si>
  <si>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</si>
  <si>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</si>
  <si>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</si>
  <si>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</si>
  <si>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</si>
  <si>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</si>
  <si>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</si>
  <si>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</si>
  <si>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</si>
  <si>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</si>
  <si>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</si>
  <si>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</si>
  <si>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</si>
  <si>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</si>
  <si>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</si>
  <si>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</si>
  <si>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</si>
  <si>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</si>
  <si>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</si>
  <si>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</si>
  <si>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</si>
  <si>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</si>
  <si>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</si>
  <si>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</si>
  <si>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</si>
  <si>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</si>
  <si>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</si>
  <si>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</si>
  <si>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</si>
  <si>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</si>
  <si>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</si>
  <si>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</si>
  <si>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</si>
  <si>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</si>
  <si>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</si>
  <si>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</si>
  <si>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</si>
  <si>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</si>
  <si>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</si>
  <si>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</si>
  <si>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</si>
  <si>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</si>
  <si>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</si>
  <si>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</si>
  <si>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</si>
  <si>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</si>
  <si>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</si>
  <si>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</si>
  <si>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</si>
  <si>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</si>
  <si>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</si>
  <si>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</si>
  <si>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</si>
  <si>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</si>
  <si>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</si>
  <si>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</si>
  <si>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</si>
  <si>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</si>
  <si>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</si>
  <si>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</si>
  <si>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</si>
  <si>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</si>
  <si>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</si>
  <si>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</si>
  <si>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</si>
  <si>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</si>
  <si>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</si>
  <si>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</si>
  <si>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</si>
  <si>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</si>
  <si>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</si>
  <si>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</si>
  <si>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</si>
  <si>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</si>
  <si>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</si>
  <si>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</si>
  <si>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</si>
  <si>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</si>
  <si>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</si>
  <si>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</si>
  <si>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</si>
  <si>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</si>
  <si>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</si>
  <si>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</si>
  <si>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</si>
  <si>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</si>
  <si>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</si>
  <si>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</si>
  <si>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</si>
  <si>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</si>
  <si>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</si>
  <si>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</si>
  <si>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</si>
  <si>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</si>
  <si>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</si>
  <si>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</si>
  <si>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</si>
  <si>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</si>
  <si>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</si>
  <si>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</si>
  <si>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</si>
  <si>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</si>
  <si>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</si>
  <si>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</si>
  <si>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</si>
  <si>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</si>
  <si>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</si>
  <si>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</si>
  <si>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</si>
  <si>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</si>
  <si>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</si>
  <si>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</si>
  <si>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</si>
  <si>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</si>
  <si>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</si>
  <si>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</si>
  <si>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</si>
  <si>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</si>
  <si>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</si>
  <si>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</si>
  <si>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</si>
  <si>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</si>
  <si>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</si>
  <si>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</si>
  <si>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</si>
  <si>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</si>
  <si>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</si>
  <si>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</si>
  <si>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</si>
  <si>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</si>
  <si>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</si>
  <si>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</si>
  <si>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</si>
  <si>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</si>
  <si>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</si>
  <si>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</si>
  <si>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</si>
  <si>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</si>
  <si>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</si>
  <si>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</si>
  <si>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</si>
  <si>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</si>
  <si>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</si>
  <si>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</si>
  <si>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</si>
  <si>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</si>
  <si>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</si>
  <si>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</si>
  <si>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</si>
  <si>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</si>
  <si>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</si>
  <si>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</si>
  <si>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</si>
  <si>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</si>
  <si>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</si>
  <si>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</si>
  <si>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</si>
  <si>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</si>
  <si>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</si>
  <si>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</si>
  <si>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</si>
  <si>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</si>
  <si>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</si>
  <si>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</si>
  <si>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</si>
  <si>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</si>
  <si>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</si>
  <si>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</si>
  <si>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</si>
  <si>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</si>
  <si>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</si>
  <si>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</si>
  <si>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</si>
  <si>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</si>
  <si>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</si>
  <si>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</si>
  <si>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</si>
  <si>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</si>
  <si>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</si>
  <si>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</si>
  <si>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</si>
  <si>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</si>
  <si>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</si>
  <si>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</si>
  <si>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</si>
  <si>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</si>
  <si>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</si>
  <si>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</si>
  <si>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</si>
  <si>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</si>
  <si>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</si>
  <si>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</si>
  <si>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</si>
  <si>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</si>
  <si>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</si>
  <si>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</si>
  <si>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</si>
  <si>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</si>
  <si>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</si>
  <si>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</si>
  <si>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</si>
  <si>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</si>
  <si>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</si>
  <si>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</si>
  <si>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</si>
  <si>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</si>
  <si>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</si>
  <si>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</si>
  <si>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</si>
  <si>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</si>
  <si>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</si>
  <si>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</si>
  <si>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</si>
  <si>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</si>
  <si>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</si>
  <si>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</si>
  <si>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</si>
  <si>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</si>
  <si>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</si>
  <si>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</si>
  <si>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</si>
  <si>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</si>
  <si>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</si>
  <si>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</si>
  <si>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</si>
  <si>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</si>
  <si>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</si>
  <si>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</si>
  <si>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</si>
  <si>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</si>
  <si>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</si>
  <si>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</si>
  <si>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</si>
  <si>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</si>
  <si>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</si>
  <si>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</si>
  <si>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</si>
  <si>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</si>
  <si>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</si>
  <si>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</si>
  <si>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</si>
  <si>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</si>
  <si>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</si>
  <si>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</si>
  <si>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</si>
  <si>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</si>
  <si>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</si>
  <si>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</si>
  <si>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</si>
  <si>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</si>
  <si>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</si>
  <si>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</si>
  <si>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</si>
  <si>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</si>
  <si>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</si>
  <si>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</si>
  <si>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</si>
  <si>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</si>
  <si>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</si>
  <si>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</si>
  <si>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</si>
  <si>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</si>
  <si>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</si>
  <si>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</si>
  <si>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</si>
  <si>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</si>
  <si>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</si>
  <si>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</si>
  <si>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</si>
  <si>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</si>
  <si>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</si>
  <si>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</si>
  <si>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</si>
  <si>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</si>
  <si>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</si>
  <si>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</si>
  <si>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</si>
  <si>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</si>
  <si>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</si>
  <si>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</si>
  <si>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</si>
  <si>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</si>
  <si>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</si>
  <si>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</si>
  <si>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</si>
  <si>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</si>
  <si>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</si>
  <si>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</si>
  <si>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</si>
  <si>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</si>
  <si>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</si>
  <si>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</si>
  <si>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</si>
  <si>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</si>
  <si>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</si>
  <si>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</si>
  <si>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</si>
  <si>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</si>
  <si>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</si>
  <si>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</si>
  <si>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</si>
  <si>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</si>
  <si>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</si>
  <si>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</si>
  <si>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</si>
  <si>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</si>
  <si>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</si>
  <si>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</si>
  <si>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</si>
  <si>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</si>
  <si>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</si>
  <si>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</si>
  <si>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</si>
  <si>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</si>
  <si>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</si>
  <si>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</si>
  <si>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</si>
  <si>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</si>
  <si>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</si>
  <si>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</si>
  <si>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</si>
  <si>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</si>
  <si>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</si>
  <si>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</si>
  <si>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</si>
  <si>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</si>
  <si>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</si>
  <si>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</si>
  <si>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</si>
  <si>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</si>
  <si>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</si>
  <si>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</si>
  <si>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</si>
  <si>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</si>
  <si>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</si>
  <si>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</si>
  <si>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</si>
  <si>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</si>
  <si>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</si>
  <si>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</si>
  <si>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</si>
  <si>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</si>
  <si>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</si>
  <si>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</si>
  <si>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</si>
  <si>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</si>
  <si>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</si>
  <si>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</si>
  <si>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</si>
  <si>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</si>
  <si>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</si>
  <si>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</si>
  <si>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</si>
  <si>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</si>
  <si>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</si>
  <si>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</si>
  <si>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</si>
  <si>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</si>
  <si>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</si>
  <si>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</si>
  <si>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</si>
  <si>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</si>
  <si>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</si>
  <si>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</si>
  <si>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</si>
  <si>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</si>
  <si>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</si>
  <si>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</si>
  <si>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</si>
  <si>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</si>
  <si>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</si>
  <si>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</si>
  <si>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</si>
  <si>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</si>
  <si>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</si>
  <si>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</si>
  <si>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</si>
  <si>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</si>
  <si>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</si>
  <si>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</si>
  <si>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</si>
  <si>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</si>
  <si>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</si>
  <si>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</si>
  <si>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</si>
  <si>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</si>
  <si>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</si>
  <si>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</si>
  <si>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</si>
  <si>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</si>
  <si>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</si>
  <si>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</si>
  <si>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</si>
  <si>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</si>
  <si>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</si>
  <si>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</si>
  <si>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</si>
  <si>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</si>
  <si>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</si>
  <si>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</si>
  <si>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</si>
  <si>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</si>
  <si>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</si>
  <si>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</si>
  <si>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</si>
  <si>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</si>
  <si>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</si>
  <si>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</si>
  <si>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</si>
  <si>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</si>
  <si>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</si>
  <si>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</si>
  <si>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</si>
  <si>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</si>
  <si>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</si>
  <si>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</si>
  <si>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</si>
  <si>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</si>
  <si>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</si>
  <si>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</si>
  <si>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</si>
  <si>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</si>
  <si>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</si>
  <si>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</si>
  <si>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</si>
  <si>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</si>
  <si>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</si>
  <si>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</si>
  <si>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</si>
  <si>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</si>
  <si>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</si>
  <si>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</si>
  <si>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</si>
  <si>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</si>
  <si>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</si>
  <si>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</si>
  <si>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</si>
  <si>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</si>
  <si>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</si>
  <si>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</si>
  <si>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</si>
  <si>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</si>
  <si>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</si>
  <si>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</si>
  <si>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</si>
  <si>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</si>
  <si>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</si>
  <si>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</si>
  <si>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</si>
  <si>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</si>
  <si>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</si>
  <si>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</si>
  <si>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</si>
  <si>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</si>
  <si>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</si>
  <si>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</si>
  <si>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</si>
  <si>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</si>
  <si>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</si>
  <si>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</si>
  <si>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</si>
  <si>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</si>
  <si>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</si>
  <si>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</si>
  <si>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</si>
  <si>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</si>
  <si>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</si>
  <si>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</si>
  <si>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</si>
  <si>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</si>
  <si>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</si>
  <si>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</si>
  <si>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</si>
  <si>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</si>
  <si>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</si>
  <si>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</si>
  <si>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</si>
  <si>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</si>
  <si>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</si>
  <si>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</si>
  <si>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</si>
  <si>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</si>
  <si>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</si>
  <si>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</si>
  <si>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</si>
  <si>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</si>
  <si>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</si>
  <si>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</si>
  <si>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</si>
  <si>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</si>
  <si>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</si>
  <si>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</si>
  <si>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</si>
  <si>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</si>
  <si>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</si>
  <si>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</si>
  <si>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</si>
  <si>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</si>
  <si>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</si>
  <si>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</si>
  <si>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</si>
  <si>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</si>
  <si>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</si>
  <si>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</si>
  <si>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</si>
  <si>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</si>
  <si>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</si>
  <si>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</si>
  <si>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</si>
  <si>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</si>
  <si>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</si>
  <si>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</si>
  <si>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</si>
  <si>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</si>
  <si>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</si>
  <si>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</si>
  <si>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</si>
  <si>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</si>
  <si>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</si>
  <si>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</si>
  <si>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</si>
  <si>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</si>
  <si>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</si>
  <si>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</si>
  <si>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</si>
  <si>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</si>
  <si>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</si>
  <si>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</si>
  <si>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</si>
  <si>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</si>
  <si>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</si>
  <si>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</si>
  <si>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</si>
  <si>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</si>
  <si>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</si>
  <si>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</si>
  <si>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</si>
  <si>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</si>
  <si>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</si>
  <si>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</si>
  <si>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</si>
  <si>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</si>
  <si>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</si>
  <si>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</si>
  <si>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</si>
  <si>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</si>
  <si>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</si>
  <si>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</si>
  <si>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</si>
  <si>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</si>
  <si>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</si>
  <si>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</si>
  <si>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</si>
  <si>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</si>
  <si>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</si>
  <si>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</si>
  <si>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</si>
  <si>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</si>
  <si>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</si>
  <si>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</si>
  <si>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</si>
  <si>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</si>
  <si>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</si>
  <si>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</si>
  <si>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</si>
  <si>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</si>
  <si>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</si>
  <si>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</si>
  <si>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</si>
  <si>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</si>
  <si>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</si>
  <si>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</si>
  <si>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</si>
  <si>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</si>
  <si>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</si>
  <si>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</si>
  <si>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</si>
  <si>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</si>
  <si>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</si>
  <si>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</si>
  <si>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</si>
  <si>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</si>
  <si>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</si>
  <si>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</si>
  <si>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</si>
  <si>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</si>
  <si>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</si>
  <si>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</si>
  <si>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</si>
  <si>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</si>
  <si>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</si>
  <si>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</si>
  <si>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</si>
  <si>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</si>
  <si>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</si>
  <si>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</si>
  <si>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</si>
  <si>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</si>
  <si>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</si>
  <si>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</si>
  <si>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</si>
  <si>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</si>
  <si>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</si>
  <si>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</si>
  <si>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</si>
  <si>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</si>
  <si>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</si>
  <si>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</si>
  <si>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</si>
  <si>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</si>
  <si>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</si>
  <si>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</si>
  <si>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</si>
  <si>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</si>
  <si>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</si>
  <si>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</si>
  <si>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</si>
  <si>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</si>
  <si>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</si>
  <si>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</si>
  <si>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</si>
  <si>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</si>
  <si>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</si>
  <si>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</si>
  <si>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</si>
  <si>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</si>
  <si>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</si>
  <si>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</si>
  <si>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</si>
  <si>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</si>
  <si>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</si>
  <si>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</si>
  <si>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</si>
  <si>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</si>
  <si>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</si>
  <si>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</si>
  <si>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</si>
  <si>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</si>
  <si>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</si>
  <si>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</si>
  <si>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</si>
  <si>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</si>
  <si>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</si>
  <si>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</si>
  <si>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</si>
  <si>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</si>
  <si>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</si>
  <si>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</si>
  <si>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</si>
  <si>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</si>
  <si>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</si>
  <si>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</si>
  <si>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</si>
  <si>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</si>
  <si>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</si>
  <si>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</si>
  <si>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</si>
  <si>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</si>
  <si>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</si>
  <si>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</si>
  <si>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</si>
  <si>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</si>
  <si>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</si>
  <si>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</si>
  <si>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</si>
  <si>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</si>
  <si>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</si>
  <si>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</si>
  <si>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</si>
  <si>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</si>
  <si>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</si>
  <si>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</si>
  <si>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</si>
  <si>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</si>
  <si>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</si>
  <si>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</si>
  <si>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</si>
  <si>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</si>
  <si>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</si>
  <si>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</si>
  <si>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</si>
  <si>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</si>
  <si>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</si>
  <si>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</si>
  <si>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</si>
  <si>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</si>
  <si>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</si>
  <si>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</si>
  <si>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</si>
  <si>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</si>
  <si>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</si>
  <si>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</si>
  <si>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</si>
  <si>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</si>
  <si>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</si>
  <si>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</si>
  <si>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</si>
  <si>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</si>
  <si>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</si>
  <si>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</si>
  <si>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</si>
  <si>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</si>
  <si>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</si>
  <si>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</si>
  <si>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</si>
  <si>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</si>
  <si>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</si>
  <si>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</si>
  <si>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</si>
  <si>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</si>
  <si>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</si>
  <si>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</si>
  <si>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</si>
  <si>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</si>
  <si>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</si>
  <si>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</si>
  <si>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</si>
  <si>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</si>
  <si>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</si>
  <si>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</si>
  <si>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</si>
  <si>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</si>
  <si>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</si>
  <si>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</si>
  <si>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</si>
  <si>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</si>
  <si>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</si>
  <si>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</si>
  <si>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</si>
  <si>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</si>
  <si>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</si>
  <si>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</si>
  <si>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</si>
  <si>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</si>
  <si>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</si>
  <si>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</si>
  <si>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</si>
  <si>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</si>
  <si>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</si>
  <si>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</si>
  <si>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</si>
  <si>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</si>
  <si>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</si>
  <si>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</si>
  <si>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</si>
  <si>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</si>
  <si>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</si>
  <si>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</si>
  <si>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</si>
  <si>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</si>
  <si>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</si>
  <si>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</si>
  <si>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</si>
  <si>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</si>
  <si>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</si>
  <si>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</si>
  <si>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</si>
  <si>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</si>
  <si>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</si>
  <si>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</si>
  <si>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</si>
  <si>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</si>
  <si>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</si>
  <si>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</si>
  <si>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</si>
  <si>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</si>
  <si>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</si>
  <si>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</si>
  <si>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</si>
  <si>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</si>
  <si>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</si>
  <si>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</si>
  <si>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</si>
  <si>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</si>
  <si>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</si>
  <si>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</si>
  <si>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</si>
  <si>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</si>
  <si>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</si>
  <si>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</si>
  <si>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</si>
  <si>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</si>
  <si>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</si>
  <si>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</si>
  <si>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</si>
  <si>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</si>
  <si>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</si>
  <si>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</si>
  <si>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</si>
  <si>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</si>
  <si>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</si>
  <si>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</si>
  <si>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</si>
  <si>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</si>
  <si>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</si>
  <si>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</si>
  <si>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</si>
  <si>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</si>
  <si>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</si>
  <si>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</si>
  <si>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</si>
  <si>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</si>
  <si>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</si>
  <si>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</si>
  <si>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</si>
  <si>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</si>
  <si>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</si>
  <si>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</si>
  <si>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</si>
  <si>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</si>
  <si>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</si>
  <si>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</si>
  <si>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</si>
  <si>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</si>
  <si>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</si>
  <si>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</si>
  <si>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</si>
  <si>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</si>
  <si>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</si>
  <si>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</si>
  <si>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</si>
  <si>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</si>
  <si>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</si>
  <si>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</si>
  <si>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</si>
  <si>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</si>
  <si>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</si>
  <si>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</si>
  <si>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</si>
  <si>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</si>
  <si>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</si>
  <si>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</si>
  <si>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</si>
  <si>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</si>
  <si>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</si>
  <si>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</si>
  <si>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</si>
  <si>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</si>
  <si>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</si>
  <si>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</si>
  <si>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</si>
  <si>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</si>
  <si>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</si>
  <si>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</si>
  <si>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</si>
  <si>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</si>
  <si>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</si>
  <si>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</si>
  <si>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</si>
  <si>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</si>
  <si>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</si>
  <si>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</si>
  <si>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</si>
  <si>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</si>
  <si>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</si>
  <si>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</si>
  <si>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</si>
  <si>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</si>
  <si>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</si>
  <si>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</si>
  <si>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</si>
  <si>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</si>
  <si>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</si>
  <si>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</si>
  <si>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</si>
  <si>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</si>
  <si>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</si>
  <si>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</si>
  <si>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</si>
  <si>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</si>
  <si>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</si>
  <si>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</si>
  <si>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</si>
  <si>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</si>
  <si>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</si>
  <si>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</si>
  <si>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</si>
  <si>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</si>
  <si>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</si>
  <si>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</si>
  <si>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</si>
  <si>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</si>
  <si>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</si>
  <si>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</si>
  <si>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</si>
  <si>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</si>
  <si>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</si>
  <si>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</si>
  <si>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</si>
  <si>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</si>
  <si>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</si>
  <si>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</si>
  <si>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</si>
  <si>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</si>
  <si>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</si>
  <si>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</si>
  <si>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</si>
  <si>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</si>
  <si>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</si>
  <si>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</si>
  <si>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</si>
  <si>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</si>
  <si>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</si>
  <si>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</si>
  <si>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</si>
  <si>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</si>
  <si>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</si>
  <si>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</si>
  <si>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</si>
  <si>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</si>
  <si>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</si>
  <si>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</si>
  <si>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</si>
  <si>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</si>
  <si>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</si>
  <si>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</si>
  <si>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</si>
  <si>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</si>
  <si>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</si>
  <si>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</si>
  <si>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</si>
  <si>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</si>
  <si>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</si>
  <si>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</si>
  <si>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</si>
  <si>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</si>
  <si>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</si>
  <si>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</si>
  <si>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</si>
  <si>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</si>
  <si>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</si>
  <si>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</si>
  <si>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</si>
  <si>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</si>
  <si>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</si>
  <si>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</si>
  <si>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</si>
  <si>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</si>
  <si>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</si>
  <si>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</si>
  <si>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</si>
  <si>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</si>
  <si>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</si>
  <si>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</si>
  <si>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</si>
  <si>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</si>
  <si>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</si>
  <si>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</si>
  <si>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</si>
  <si>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</si>
  <si>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</si>
  <si>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</si>
  <si>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</si>
  <si>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</si>
  <si>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</si>
  <si>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</si>
  <si>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</si>
  <si>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</si>
  <si>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</si>
  <si>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</si>
  <si>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</si>
  <si>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</si>
  <si>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</si>
  <si>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</si>
  <si>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</si>
  <si>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</si>
  <si>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</si>
  <si>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</si>
  <si>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</si>
  <si>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</si>
  <si>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</si>
  <si>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</si>
  <si>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</si>
  <si>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</si>
  <si>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</si>
  <si>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</si>
  <si>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</si>
  <si>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</si>
  <si>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</si>
  <si>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</si>
  <si>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</si>
  <si>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</si>
  <si>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</si>
  <si>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</si>
  <si>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</si>
  <si>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</si>
  <si>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</si>
  <si>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</si>
  <si>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</si>
  <si>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</si>
  <si>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</si>
  <si>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</si>
  <si>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</si>
  <si>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</si>
  <si>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</si>
  <si>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</si>
  <si>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</si>
  <si>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</si>
  <si>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</si>
  <si>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</si>
  <si>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</si>
  <si>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</si>
  <si>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</si>
  <si>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</si>
  <si>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</si>
  <si>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</si>
  <si>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</si>
  <si>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</si>
  <si>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</si>
  <si>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</si>
  <si>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</si>
  <si>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</si>
  <si>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</si>
  <si>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</si>
  <si>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</si>
  <si>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</si>
  <si>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</si>
  <si>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</si>
  <si>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</si>
  <si>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</si>
  <si>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</si>
  <si>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</si>
  <si>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</si>
  <si>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</si>
  <si>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</si>
  <si>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</si>
  <si>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</si>
  <si>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</si>
  <si>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</si>
  <si>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</si>
  <si>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</si>
  <si>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</si>
  <si>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</si>
  <si>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</si>
  <si>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</si>
  <si>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</si>
  <si>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</si>
  <si>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</si>
  <si>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</si>
  <si>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</si>
  <si>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</si>
  <si>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</si>
  <si>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</si>
  <si>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</si>
  <si>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</si>
  <si>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</si>
  <si>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</si>
  <si>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</si>
  <si>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</si>
  <si>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</si>
  <si>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</si>
  <si>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</si>
  <si>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</si>
  <si>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</si>
  <si>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</si>
  <si>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</si>
  <si>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</si>
  <si>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</si>
  <si>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</si>
  <si>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</si>
  <si>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</si>
  <si>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</si>
  <si>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</si>
  <si>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</si>
  <si>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</si>
  <si>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</si>
  <si>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</si>
  <si>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</si>
  <si>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</si>
  <si>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</si>
  <si>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</si>
  <si>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</si>
  <si>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</si>
  <si>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</si>
  <si>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</si>
  <si>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</si>
  <si>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</si>
  <si>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</si>
  <si>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</si>
  <si>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</si>
  <si>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</si>
  <si>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</si>
  <si>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</si>
  <si>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</si>
  <si>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</si>
  <si>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</si>
  <si>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</si>
  <si>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</si>
  <si>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</si>
  <si>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</si>
  <si>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</si>
  <si>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</si>
  <si>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</si>
  <si>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</si>
  <si>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</si>
  <si>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</si>
  <si>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</si>
  <si>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</si>
  <si>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</si>
  <si>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</si>
  <si>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</si>
  <si>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</si>
  <si>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</si>
  <si>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</si>
  <si>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</si>
  <si>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</si>
  <si>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</si>
  <si>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</si>
  <si>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</si>
  <si>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</si>
  <si>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</si>
  <si>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</si>
  <si>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</si>
  <si>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</si>
  <si>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</si>
  <si>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</si>
  <si>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</si>
  <si>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</si>
  <si>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</si>
  <si>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</si>
  <si>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</si>
  <si>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</si>
  <si>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</si>
  <si>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</si>
  <si>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</si>
  <si>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</si>
  <si>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</si>
  <si>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</si>
  <si>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</si>
  <si>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</si>
  <si>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</si>
  <si>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</si>
  <si>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</si>
  <si>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</si>
  <si>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</si>
  <si>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</si>
  <si>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</si>
  <si>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</si>
  <si>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</si>
  <si>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</si>
  <si>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</si>
  <si>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</si>
  <si>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</si>
  <si>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</si>
  <si>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</si>
  <si>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</si>
  <si>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</si>
  <si>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</si>
  <si>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</si>
  <si>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</si>
  <si>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</si>
  <si>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</si>
  <si>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</si>
  <si>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</si>
  <si>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</si>
  <si>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</si>
  <si>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</si>
  <si>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</si>
  <si>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</si>
  <si>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</si>
  <si>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</si>
  <si>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</si>
  <si>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</si>
  <si>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</si>
  <si>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</si>
  <si>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</si>
  <si>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</si>
  <si>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</si>
  <si>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</si>
  <si>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</si>
  <si>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</si>
  <si>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</si>
  <si>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</si>
  <si>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</si>
  <si>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</si>
  <si>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</si>
  <si>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</si>
  <si>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</si>
  <si>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</si>
  <si>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</si>
  <si>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</si>
  <si>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</si>
  <si>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</si>
  <si>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</si>
  <si>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</si>
  <si>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</si>
  <si>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</si>
  <si>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</si>
  <si>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</si>
  <si>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</si>
  <si>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</si>
  <si>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</si>
  <si>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</si>
  <si>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</si>
  <si>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</si>
  <si>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</si>
  <si>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</si>
  <si>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</si>
  <si>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</si>
  <si>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</si>
  <si>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</si>
  <si>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</si>
  <si>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</si>
  <si>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</si>
  <si>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</si>
  <si>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</si>
  <si>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</si>
  <si>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</si>
  <si>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</si>
  <si>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</si>
  <si>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</si>
  <si>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</si>
  <si>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</si>
  <si>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</si>
  <si>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</si>
  <si>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</si>
  <si>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</si>
  <si>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</si>
  <si>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</si>
  <si>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</si>
  <si>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</si>
  <si>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</si>
  <si>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</si>
  <si>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</si>
  <si>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</si>
  <si>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</si>
  <si>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</si>
  <si>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</si>
  <si>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</si>
  <si>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</si>
  <si>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</si>
  <si>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</si>
  <si>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</si>
  <si>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</si>
  <si>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</si>
  <si>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</si>
  <si>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</si>
  <si>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</si>
  <si>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</si>
  <si>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</si>
  <si>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</si>
  <si>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</si>
  <si>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</si>
  <si>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</si>
  <si>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</si>
  <si>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</si>
  <si>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</si>
  <si>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</si>
  <si>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</si>
  <si>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</si>
  <si>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</si>
  <si>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</si>
  <si>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</si>
  <si>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</si>
  <si>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</si>
  <si>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</si>
  <si>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</si>
  <si>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</si>
  <si>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</si>
  <si>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</si>
  <si>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</si>
  <si>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</si>
  <si>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</si>
  <si>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</si>
  <si>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</si>
  <si>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</si>
  <si>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</si>
  <si>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</si>
  <si>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</si>
  <si>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</si>
  <si>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</si>
  <si>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</si>
  <si>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</si>
  <si>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</si>
  <si>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</si>
  <si>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</si>
  <si>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</si>
  <si>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</si>
  <si>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</si>
  <si>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</si>
  <si>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</si>
  <si>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</si>
  <si>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</si>
  <si>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</si>
  <si>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</si>
  <si>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</si>
  <si>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</si>
  <si>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</si>
  <si>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</si>
  <si>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</si>
  <si>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</si>
  <si>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</si>
  <si>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</si>
  <si>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</si>
  <si>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</si>
  <si>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</si>
  <si>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</si>
  <si>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</si>
  <si>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</si>
  <si>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</si>
  <si>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</si>
  <si>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</si>
  <si>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</si>
  <si>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</si>
  <si>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</si>
  <si>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</si>
  <si>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</si>
  <si>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</si>
  <si>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</si>
  <si>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</si>
  <si>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</si>
  <si>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</si>
  <si>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</si>
  <si>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</si>
  <si>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</si>
  <si>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</si>
  <si>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</si>
  <si>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</si>
  <si>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</si>
  <si>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</si>
  <si>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</si>
  <si>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</si>
  <si>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</si>
  <si>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</si>
  <si>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</si>
  <si>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</si>
  <si>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</si>
  <si>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</si>
  <si>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</si>
  <si>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</si>
  <si>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</si>
  <si>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</si>
  <si>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</si>
  <si>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</si>
  <si>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</si>
  <si>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</si>
  <si>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</si>
  <si>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</si>
  <si>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</si>
  <si>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</si>
  <si>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</si>
  <si>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</si>
  <si>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</si>
  <si>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</si>
  <si>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</si>
  <si>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</si>
  <si>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</si>
  <si>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</si>
  <si>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</si>
  <si>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</si>
  <si>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</si>
  <si>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</si>
  <si>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</si>
  <si>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</si>
  <si>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</si>
  <si>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</si>
  <si>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</si>
  <si>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</si>
  <si>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</si>
  <si>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</si>
  <si>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</si>
  <si>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</si>
  <si>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</si>
  <si>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</si>
  <si>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</si>
  <si>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</si>
  <si>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</si>
  <si>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</si>
  <si>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</si>
  <si>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</si>
  <si>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</si>
  <si>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</si>
  <si>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</si>
  <si>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</si>
  <si>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</si>
  <si>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</si>
  <si>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</si>
  <si>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</si>
  <si>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</si>
  <si>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</si>
  <si>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</si>
  <si>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</si>
  <si>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</si>
  <si>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</si>
  <si>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</si>
  <si>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</si>
  <si>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</si>
  <si>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</si>
  <si>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</si>
  <si>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</si>
  <si>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</si>
  <si>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</si>
  <si>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</si>
  <si>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</si>
  <si>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</si>
  <si>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</si>
  <si>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</si>
  <si>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</si>
  <si>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</si>
  <si>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</si>
  <si>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</si>
  <si>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</si>
  <si>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</si>
  <si>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</si>
  <si>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</si>
  <si>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</si>
  <si>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</si>
  <si>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</si>
  <si>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</si>
  <si>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</si>
  <si>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</si>
  <si>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</si>
  <si>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</si>
  <si>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</si>
  <si>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</si>
  <si>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</si>
  <si>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</si>
  <si>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</si>
  <si>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</si>
  <si>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</si>
  <si>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</si>
  <si>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</si>
  <si>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</si>
  <si>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</si>
  <si>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</si>
  <si>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</si>
  <si>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</si>
  <si>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</si>
  <si>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</si>
  <si>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</si>
  <si>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</si>
  <si>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</si>
  <si>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</si>
  <si>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</si>
  <si>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</si>
  <si>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</si>
  <si>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</si>
  <si>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</si>
  <si>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</si>
  <si>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</si>
  <si>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</si>
  <si>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</si>
  <si>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</si>
  <si>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</si>
  <si>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</si>
  <si>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</si>
  <si>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</si>
  <si>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</si>
  <si>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</si>
  <si>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</si>
  <si>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</si>
  <si>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</si>
  <si>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</si>
  <si>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</si>
  <si>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</si>
  <si>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</si>
  <si>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</si>
  <si>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</si>
  <si>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</si>
  <si>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</si>
  <si>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</si>
  <si>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</si>
  <si>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</si>
  <si>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</si>
  <si>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</si>
  <si>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</si>
  <si>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</si>
  <si>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</si>
  <si>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</si>
  <si>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</si>
  <si>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</si>
  <si>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</si>
  <si>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</si>
  <si>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</si>
  <si>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</si>
  <si>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</si>
  <si>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</si>
  <si>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</si>
  <si>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</si>
  <si>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</si>
  <si>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</si>
  <si>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</si>
  <si>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</si>
  <si>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</si>
  <si>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</si>
  <si>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</si>
  <si>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</si>
  <si>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</si>
  <si>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</si>
  <si>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</si>
  <si>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</si>
  <si>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</si>
  <si>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</si>
  <si>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</si>
  <si>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</si>
  <si>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</si>
  <si>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</si>
  <si>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</si>
  <si>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</si>
  <si>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</si>
  <si>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</si>
  <si>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</si>
  <si>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</si>
  <si>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</si>
  <si>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</si>
  <si>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</si>
  <si>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</si>
  <si>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</si>
  <si>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</si>
  <si>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</si>
  <si>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</si>
  <si>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</si>
  <si>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</si>
  <si>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</si>
  <si>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</si>
  <si>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</si>
  <si>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</si>
  <si>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</si>
  <si>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</si>
  <si>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</si>
  <si>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</si>
  <si>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</si>
  <si>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</si>
  <si>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</si>
  <si>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</si>
  <si>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</si>
  <si>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</si>
  <si>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</si>
  <si>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</si>
  <si>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</si>
  <si>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</si>
  <si>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</si>
  <si>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</si>
  <si>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</si>
  <si>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</si>
  <si>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</si>
  <si>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</si>
  <si>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</si>
  <si>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</si>
  <si>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</si>
  <si>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</si>
  <si>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</si>
  <si>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</si>
  <si>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</si>
  <si>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</si>
  <si>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</si>
  <si>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</si>
  <si>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</si>
  <si>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</si>
  <si>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</si>
  <si>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</si>
  <si>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</si>
  <si>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</si>
  <si>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</si>
  <si>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</si>
  <si>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</si>
  <si>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</si>
  <si>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</si>
  <si>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</si>
  <si>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</si>
  <si>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</si>
  <si>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</si>
  <si>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</si>
  <si>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</si>
  <si>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</si>
  <si>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</si>
  <si>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</si>
  <si>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</si>
  <si>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</si>
  <si>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</si>
  <si>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</si>
  <si>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</si>
  <si>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</si>
  <si>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</si>
  <si>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</si>
  <si>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</si>
  <si>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</si>
  <si>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</si>
  <si>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</si>
  <si>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</si>
  <si>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</si>
  <si>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</si>
  <si>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</si>
  <si>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</si>
  <si>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</si>
  <si>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</si>
  <si>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</si>
  <si>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</si>
  <si>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</si>
  <si>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</si>
  <si>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</si>
  <si>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</si>
  <si>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</si>
  <si>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</si>
  <si>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</si>
  <si>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</si>
  <si>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</si>
  <si>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</si>
  <si>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</si>
  <si>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</si>
  <si>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</si>
  <si>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</si>
  <si>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</si>
  <si>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</si>
  <si>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</si>
  <si>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</si>
  <si>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</si>
  <si>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</si>
  <si>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</si>
  <si>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</si>
  <si>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</si>
  <si>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</si>
  <si>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</si>
  <si>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</si>
  <si>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</si>
  <si>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</si>
  <si>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</si>
  <si>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</si>
  <si>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</si>
  <si>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</si>
  <si>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</si>
  <si>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</si>
  <si>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</si>
  <si>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</si>
  <si>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</si>
  <si>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</si>
  <si>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</si>
  <si>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</si>
  <si>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</si>
  <si>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</si>
  <si>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</si>
  <si>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</si>
  <si>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</si>
  <si>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</si>
  <si>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</si>
  <si>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</si>
  <si>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</si>
  <si>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</si>
  <si>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</si>
  <si>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</si>
  <si>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</si>
  <si>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</si>
  <si>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</si>
  <si>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</si>
  <si>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</si>
  <si>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</si>
  <si>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</si>
  <si>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</si>
  <si>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</si>
  <si>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</si>
  <si>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</si>
  <si>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</si>
  <si>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</si>
  <si>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</si>
  <si>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</si>
  <si>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</si>
  <si>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</si>
  <si>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</si>
  <si>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</si>
  <si>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</si>
  <si>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</si>
  <si>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</si>
  <si>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</si>
  <si>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</si>
  <si>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</si>
  <si>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</si>
  <si>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</si>
  <si>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</si>
  <si>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</si>
  <si>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</si>
  <si>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</si>
  <si>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</si>
  <si>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</si>
  <si>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</si>
  <si>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</si>
  <si>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</si>
  <si>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</si>
  <si>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</si>
  <si>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</si>
  <si>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</si>
  <si>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</si>
  <si>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</si>
  <si>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</si>
  <si>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</si>
  <si>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</si>
  <si>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</si>
  <si>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</si>
  <si>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</si>
  <si>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</si>
  <si>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</si>
  <si>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</si>
  <si>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</si>
  <si>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</si>
  <si>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</si>
  <si>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</si>
  <si>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</si>
  <si>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</si>
  <si>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</si>
  <si>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</si>
  <si>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</si>
  <si>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</si>
  <si>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</si>
  <si>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</si>
  <si>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</si>
  <si>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</si>
  <si>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</si>
  <si>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</si>
  <si>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</si>
  <si>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</si>
  <si>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</si>
  <si>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</si>
  <si>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</si>
  <si>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</si>
  <si>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</si>
  <si>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</si>
  <si>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</si>
  <si>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</si>
  <si>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</si>
  <si>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</si>
  <si>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</si>
  <si>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</si>
  <si>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</si>
  <si>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</si>
  <si>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</si>
  <si>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</si>
  <si>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</si>
  <si>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</si>
  <si>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</si>
  <si>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</si>
  <si>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</si>
  <si>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</si>
  <si>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</si>
  <si>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</si>
  <si>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</si>
  <si>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</si>
  <si>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</si>
  <si>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</si>
  <si>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</si>
  <si>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</si>
  <si>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</si>
  <si>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</si>
  <si>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</si>
  <si>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</si>
  <si>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</si>
  <si>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</si>
  <si>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</si>
  <si>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</si>
  <si>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</si>
  <si>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</si>
  <si>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</si>
  <si>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</si>
  <si>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</si>
  <si>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</si>
  <si>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</si>
  <si>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</si>
  <si>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</si>
  <si>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</si>
  <si>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</si>
  <si>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</si>
  <si>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</si>
  <si>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</si>
  <si>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</si>
  <si>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</si>
  <si>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</si>
  <si>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</si>
  <si>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</si>
  <si>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</si>
  <si>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</si>
  <si>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</si>
  <si>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</si>
  <si>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</si>
  <si>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</si>
  <si>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</si>
  <si>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</si>
  <si>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</si>
  <si>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</si>
  <si>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</si>
  <si>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</si>
  <si>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</si>
  <si>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</si>
  <si>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</si>
  <si>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</si>
  <si>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</si>
  <si>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</si>
  <si>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</si>
  <si>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</si>
  <si>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</si>
  <si>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</si>
  <si>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</si>
  <si>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</si>
  <si>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</si>
  <si>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</si>
  <si>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</si>
  <si>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</si>
  <si>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</si>
  <si>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</si>
  <si>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</si>
  <si>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</si>
  <si>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</si>
  <si>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</si>
  <si>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</si>
  <si>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</si>
  <si>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</si>
  <si>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</si>
  <si>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</si>
  <si>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</si>
  <si>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</si>
  <si>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</si>
  <si>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</si>
  <si>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</si>
  <si>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</si>
  <si>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</si>
  <si>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</si>
  <si>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</si>
  <si>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</si>
  <si>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</si>
  <si>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</si>
  <si>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</si>
  <si>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</si>
  <si>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</si>
  <si>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</si>
  <si>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</si>
  <si>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</si>
  <si>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</si>
  <si>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</si>
  <si>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</si>
  <si>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</si>
  <si>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</si>
  <si>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</si>
  <si>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</si>
  <si>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</si>
  <si>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</si>
  <si>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</si>
  <si>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</si>
  <si>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</si>
  <si>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</si>
  <si>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</si>
  <si>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</si>
  <si>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</si>
  <si>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</si>
  <si>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</si>
  <si>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</si>
  <si>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</si>
  <si>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</si>
  <si>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</si>
  <si>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</si>
  <si>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</si>
  <si>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</si>
  <si>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</si>
  <si>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</si>
  <si>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</si>
  <si>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</si>
  <si>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</si>
  <si>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</si>
  <si>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</si>
  <si>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</si>
  <si>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</si>
  <si>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</si>
  <si>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</si>
  <si>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</si>
  <si>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</si>
  <si>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</si>
  <si>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</si>
  <si>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</si>
  <si>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</si>
  <si>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</si>
  <si>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</si>
  <si>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</si>
  <si>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</si>
  <si>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</si>
  <si>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</si>
  <si>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</si>
  <si>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</si>
  <si>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</si>
  <si>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</si>
  <si>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</si>
  <si>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</si>
  <si>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</si>
  <si>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</si>
  <si>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</si>
  <si>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</si>
  <si>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</si>
  <si>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</si>
  <si>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</si>
  <si>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</si>
  <si>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</si>
  <si>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</si>
  <si>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</si>
  <si>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</si>
  <si>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</si>
  <si>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</si>
  <si>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</si>
  <si>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</si>
  <si>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</si>
  <si>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</si>
  <si>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</si>
  <si>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</si>
  <si>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</si>
  <si>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</si>
  <si>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</si>
  <si>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</si>
  <si>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</si>
  <si>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</si>
  <si>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</si>
  <si>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</si>
  <si>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</si>
  <si>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</si>
  <si>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</si>
  <si>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</si>
  <si>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</si>
  <si>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</si>
  <si>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</si>
  <si>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</si>
  <si>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</si>
  <si>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</si>
  <si>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</si>
  <si>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</si>
  <si>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</si>
  <si>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</si>
  <si>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</si>
  <si>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</si>
  <si>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</si>
  <si>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</si>
  <si>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</si>
  <si>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</si>
  <si>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</si>
  <si>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</si>
  <si>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</si>
  <si>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</si>
  <si>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</si>
  <si>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</si>
  <si>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</si>
  <si>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</si>
  <si>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</si>
  <si>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</si>
  <si>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</si>
  <si>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</si>
  <si>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</si>
  <si>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</si>
  <si>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</si>
  <si>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</si>
  <si>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</si>
  <si>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</si>
  <si>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</si>
  <si>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</si>
  <si>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</si>
  <si>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</si>
  <si>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</si>
  <si>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</si>
  <si>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</si>
  <si>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</si>
  <si>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</si>
  <si>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</si>
  <si>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</si>
  <si>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</si>
  <si>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</si>
  <si>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</si>
  <si>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</si>
  <si>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</si>
  <si>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</si>
  <si>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</si>
  <si>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</si>
  <si>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</si>
  <si>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</si>
  <si>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</si>
  <si>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</si>
  <si>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</si>
  <si>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</si>
  <si>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</si>
  <si>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</si>
  <si>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</si>
  <si>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</si>
  <si>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</si>
  <si>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</si>
  <si>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</si>
  <si>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</si>
  <si>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</si>
  <si>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</si>
  <si>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</si>
  <si>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</si>
  <si>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</si>
  <si>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</si>
  <si>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</si>
  <si>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</si>
  <si>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</si>
  <si>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</si>
  <si>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</si>
  <si>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</si>
  <si>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</si>
  <si>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</si>
  <si>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</si>
  <si>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</si>
  <si>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</si>
  <si>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</si>
  <si>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</si>
  <si>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</si>
  <si>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</si>
  <si>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</si>
  <si>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</si>
  <si>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</si>
  <si>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</si>
  <si>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</si>
  <si>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</si>
  <si>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</si>
  <si>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</si>
  <si>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</si>
  <si>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</si>
  <si>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</si>
  <si>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</si>
  <si>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</si>
  <si>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</si>
  <si>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</si>
  <si>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</si>
  <si>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</si>
  <si>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</si>
  <si>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</si>
  <si>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</si>
  <si>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</si>
  <si>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</si>
  <si>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</si>
  <si>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</si>
  <si>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</si>
  <si>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</si>
  <si>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</si>
  <si>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</si>
  <si>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</si>
  <si>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</si>
  <si>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</si>
  <si>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</si>
  <si>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</si>
  <si>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</si>
  <si>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</si>
  <si>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</si>
  <si>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</si>
  <si>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</si>
  <si>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</si>
  <si>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</si>
  <si>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</si>
  <si>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</si>
  <si>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</si>
  <si>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</si>
  <si>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</si>
  <si>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</si>
  <si>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</si>
  <si>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</si>
  <si>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</si>
  <si>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</si>
  <si>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</si>
  <si>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</si>
  <si>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</si>
  <si>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</si>
  <si>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</si>
  <si>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</si>
  <si>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</si>
  <si>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</si>
  <si>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</si>
  <si>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</si>
  <si>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</si>
  <si>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</si>
  <si>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</si>
  <si>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</si>
  <si>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</si>
  <si>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</si>
  <si>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</si>
  <si>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</si>
  <si>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</si>
  <si>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</si>
  <si>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</si>
  <si>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</si>
  <si>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</si>
  <si>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</si>
  <si>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</si>
  <si>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</si>
  <si>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</si>
  <si>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</si>
  <si>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</si>
  <si>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</si>
  <si>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</si>
  <si>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</si>
  <si>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</si>
  <si>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</si>
  <si>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</si>
  <si>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</si>
  <si>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</si>
  <si>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</si>
  <si>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</si>
  <si>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</si>
  <si>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</si>
  <si>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</si>
  <si>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</si>
  <si>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</si>
  <si>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</si>
  <si>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</si>
  <si>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</si>
  <si>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</si>
  <si>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</si>
  <si>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</si>
  <si>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</si>
  <si>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</si>
  <si>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</si>
  <si>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</si>
  <si>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</si>
  <si>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</si>
  <si>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</si>
  <si>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</si>
  <si>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</si>
  <si>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</si>
  <si>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</si>
  <si>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</si>
  <si>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</si>
  <si>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</si>
  <si>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</si>
  <si>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</si>
  <si>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</si>
  <si>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</si>
  <si>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</si>
  <si>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</si>
  <si>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</si>
  <si>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</si>
  <si>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</si>
  <si>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</si>
  <si>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</si>
  <si>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</si>
  <si>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</si>
  <si>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</si>
  <si>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</si>
  <si>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</si>
  <si>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</si>
  <si>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</si>
  <si>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</si>
  <si>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</si>
  <si>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</si>
  <si>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</si>
  <si>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</si>
  <si>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</si>
  <si>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</si>
  <si>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</si>
  <si>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</si>
  <si>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</si>
  <si>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</si>
  <si>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</si>
  <si>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</si>
  <si>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</si>
  <si>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</si>
  <si>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</si>
  <si>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</si>
  <si>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</si>
  <si>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</si>
  <si>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</si>
  <si>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</si>
  <si>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</si>
  <si>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</si>
  <si>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</si>
  <si>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</si>
  <si>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</si>
  <si>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</si>
  <si>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</si>
  <si>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</si>
  <si>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</si>
  <si>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</si>
  <si>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</si>
  <si>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</si>
  <si>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</si>
  <si>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</si>
  <si>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</si>
  <si>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</si>
  <si>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</si>
  <si>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</si>
  <si>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</si>
  <si>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</si>
  <si>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</si>
  <si>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</si>
  <si>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</si>
  <si>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</si>
  <si>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</si>
  <si>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</si>
  <si>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</si>
  <si>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</si>
  <si>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</si>
  <si>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</si>
  <si>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</si>
  <si>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</si>
  <si>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</si>
  <si>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</si>
  <si>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</si>
  <si>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</si>
  <si>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</si>
  <si>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</si>
  <si>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</si>
  <si>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</si>
  <si>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</si>
  <si>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</si>
  <si>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</si>
  <si>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</si>
  <si>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</si>
  <si>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</si>
  <si>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</si>
  <si>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</si>
  <si>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</si>
  <si>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</si>
  <si>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</si>
  <si>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</si>
  <si>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</si>
  <si>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</si>
  <si>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</si>
  <si>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</si>
  <si>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</si>
  <si>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</si>
  <si>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</si>
  <si>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</si>
  <si>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</si>
  <si>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</si>
  <si>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</si>
  <si>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</si>
  <si>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</si>
  <si>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</si>
  <si>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</si>
  <si>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</si>
  <si>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</si>
  <si>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</si>
  <si>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</si>
  <si>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</si>
  <si>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</si>
  <si>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</si>
  <si>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</si>
  <si>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</si>
  <si>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</si>
  <si>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</si>
  <si>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</si>
  <si>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</si>
  <si>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</si>
  <si>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</si>
  <si>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</si>
  <si>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</si>
  <si>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</si>
  <si>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</si>
  <si>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</si>
  <si>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</si>
  <si>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</si>
  <si>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</si>
  <si>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</si>
  <si>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</si>
  <si>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</si>
  <si>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</si>
  <si>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</si>
  <si>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</si>
  <si>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</si>
  <si>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</si>
  <si>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</si>
  <si>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</si>
  <si>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</si>
  <si>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</si>
  <si>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</si>
  <si>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</si>
  <si>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</si>
  <si>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</si>
  <si>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</si>
  <si>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</si>
  <si>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</si>
  <si>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</si>
  <si>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</si>
  <si>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</si>
  <si>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</si>
  <si>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</si>
  <si>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</si>
  <si>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</si>
  <si>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</si>
  <si>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</si>
  <si>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</si>
  <si>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</si>
  <si>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</si>
  <si>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</si>
  <si>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</si>
  <si>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</si>
  <si>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</si>
  <si>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</si>
  <si>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</si>
  <si>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</si>
  <si>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</si>
  <si>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</si>
  <si>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</si>
  <si>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</si>
  <si>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</si>
  <si>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</si>
  <si>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</si>
  <si>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</si>
  <si>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</si>
  <si>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</si>
  <si>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</si>
  <si>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</si>
  <si>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</si>
  <si>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</si>
  <si>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</si>
  <si>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</si>
  <si>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</si>
  <si>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</si>
  <si>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</si>
  <si>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</si>
  <si>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</si>
  <si>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</si>
  <si>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</si>
  <si>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</si>
  <si>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</si>
  <si>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</si>
  <si>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</si>
  <si>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</si>
  <si>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</si>
  <si>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</si>
  <si>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</si>
  <si>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</si>
  <si>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</si>
  <si>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</si>
  <si>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</si>
  <si>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</si>
  <si>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</si>
  <si>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</si>
  <si>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</si>
  <si>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</si>
  <si>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</si>
  <si>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</si>
  <si>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</si>
  <si>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</si>
  <si>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</si>
  <si>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</si>
  <si>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</si>
  <si>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</si>
  <si>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</si>
  <si>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</si>
  <si>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</si>
  <si>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</si>
  <si>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</si>
  <si>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</si>
  <si>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</si>
  <si>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</si>
  <si>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</si>
  <si>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</si>
  <si>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</si>
  <si>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</si>
  <si>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</si>
  <si>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</si>
  <si>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</si>
  <si>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</si>
  <si>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</si>
  <si>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</si>
  <si>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</si>
  <si>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</si>
  <si>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</si>
  <si>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</si>
  <si>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</si>
  <si>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</si>
  <si>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</si>
  <si>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</si>
  <si>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</si>
  <si>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</si>
  <si>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</si>
  <si>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</si>
  <si>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</si>
  <si>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</si>
  <si>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</si>
  <si>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</si>
  <si>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</si>
  <si>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</si>
  <si>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</si>
  <si>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</si>
  <si>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</si>
  <si>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</si>
  <si>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</si>
  <si>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</si>
  <si>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</si>
  <si>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</si>
  <si>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</si>
  <si>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</si>
  <si>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</si>
  <si>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</si>
  <si>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</si>
  <si>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</si>
  <si>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</si>
  <si>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</si>
  <si>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</si>
  <si>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</si>
  <si>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</si>
  <si>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</si>
  <si>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</si>
  <si>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</si>
  <si>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</si>
  <si>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</si>
  <si>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</si>
  <si>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</si>
  <si>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</si>
  <si>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</si>
  <si>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</si>
  <si>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</si>
  <si>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</si>
  <si>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</si>
  <si>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</si>
  <si>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</si>
  <si>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</si>
  <si>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</si>
  <si>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</si>
  <si>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</si>
  <si>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</si>
  <si>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</si>
  <si>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</si>
  <si>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</si>
  <si>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</si>
  <si>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</si>
  <si>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</si>
  <si>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</si>
  <si>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</si>
  <si>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</si>
  <si>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</si>
  <si>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</si>
  <si>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</si>
  <si>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</si>
  <si>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</si>
  <si>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</si>
  <si>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</si>
  <si>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</si>
  <si>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</si>
  <si>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</si>
  <si>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</si>
  <si>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</si>
  <si>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</si>
  <si>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</si>
  <si>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</si>
  <si>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</si>
  <si>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</si>
  <si>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</si>
  <si>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</si>
  <si>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</si>
  <si>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</si>
  <si>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</si>
  <si>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</si>
  <si>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</si>
  <si>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</si>
  <si>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</si>
  <si>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</si>
  <si>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</si>
  <si>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</si>
  <si>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</si>
  <si>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</si>
  <si>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</si>
  <si>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</si>
  <si>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</si>
  <si>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</si>
  <si>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</si>
  <si>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</si>
  <si>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</si>
  <si>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</si>
  <si>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</si>
  <si>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</si>
  <si>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</si>
  <si>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</si>
  <si>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</si>
  <si>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</si>
  <si>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</si>
  <si>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</si>
  <si>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</si>
  <si>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</si>
  <si>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</si>
  <si>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</si>
  <si>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</si>
  <si>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</si>
  <si>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</si>
  <si>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</si>
  <si>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</si>
  <si>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</si>
  <si>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</si>
  <si>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</si>
  <si>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</si>
  <si>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</si>
  <si>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</si>
  <si>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</si>
  <si>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</si>
  <si>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</si>
  <si>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</si>
  <si>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</si>
  <si>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</si>
  <si>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</si>
  <si>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</si>
  <si>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</si>
  <si>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</si>
  <si>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</si>
  <si>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</si>
  <si>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</si>
  <si>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</si>
  <si>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</si>
  <si>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</si>
  <si>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</si>
  <si>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</si>
  <si>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</si>
  <si>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</si>
  <si>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</si>
  <si>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</si>
  <si>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</si>
  <si>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</si>
  <si>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</si>
  <si>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</si>
  <si>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</si>
  <si>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</si>
  <si>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</si>
  <si>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</si>
  <si>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</si>
  <si>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</si>
  <si>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</si>
  <si>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</si>
  <si>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</si>
  <si>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</si>
  <si>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</si>
  <si>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</si>
  <si>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</si>
  <si>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</si>
  <si>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</si>
  <si>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</si>
  <si>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</si>
  <si>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</si>
  <si>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</si>
  <si>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</si>
  <si>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</si>
  <si>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</si>
  <si>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</si>
  <si>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</si>
  <si>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</si>
  <si>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</si>
  <si>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</si>
  <si>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</si>
  <si>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</si>
  <si>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</si>
  <si>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</si>
  <si>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</si>
  <si>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</si>
  <si>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</si>
  <si>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</si>
  <si>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</si>
  <si>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</si>
  <si>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</si>
  <si>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</si>
  <si>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</si>
  <si>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</si>
  <si>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</si>
  <si>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</si>
  <si>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</si>
  <si>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</si>
  <si>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</si>
  <si>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</si>
  <si>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</si>
  <si>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</si>
  <si>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</si>
  <si>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</si>
  <si>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</si>
  <si>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</si>
  <si>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</si>
  <si>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</si>
  <si>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</si>
  <si>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</si>
  <si>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</si>
  <si>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</si>
  <si>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</si>
  <si>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</si>
  <si>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</si>
  <si>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</si>
  <si>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</si>
  <si>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</si>
  <si>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</si>
  <si>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</si>
  <si>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</si>
  <si>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</si>
  <si>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</si>
  <si>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</si>
  <si>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</si>
  <si>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</si>
  <si>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</si>
  <si>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</si>
  <si>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</si>
  <si>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</si>
  <si>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</si>
  <si>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</si>
  <si>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</si>
  <si>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</si>
  <si>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</si>
  <si>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</si>
  <si>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</si>
  <si>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</si>
  <si>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</si>
  <si>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</si>
  <si>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</si>
  <si>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</si>
  <si>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</si>
  <si>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</si>
  <si>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</si>
  <si>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</si>
  <si>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</si>
  <si>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</si>
  <si>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</si>
  <si>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</si>
  <si>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</si>
  <si>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</si>
  <si>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</si>
  <si>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</si>
  <si>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</si>
  <si>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</si>
  <si>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</si>
  <si>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</si>
  <si>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</si>
  <si>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</si>
  <si>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</si>
  <si>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</si>
  <si>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</si>
  <si>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</si>
  <si>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</si>
  <si>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</si>
  <si>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</si>
  <si>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</si>
  <si>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</si>
  <si>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</si>
  <si>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</si>
  <si>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</si>
  <si>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</si>
  <si>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</si>
  <si>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</si>
  <si>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</si>
  <si>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</si>
  <si>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</si>
  <si>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</si>
  <si>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</si>
  <si>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</si>
  <si>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</si>
  <si>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</si>
  <si>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</si>
  <si>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</si>
  <si>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</si>
  <si>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</si>
  <si>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</si>
  <si>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</si>
  <si>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</si>
  <si>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</si>
  <si>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</si>
  <si>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</si>
  <si>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</si>
  <si>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</si>
  <si>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</si>
  <si>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</si>
  <si>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</si>
  <si>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</si>
  <si>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</si>
  <si>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</si>
  <si>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</si>
  <si>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</si>
  <si>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</si>
  <si>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</si>
  <si>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</si>
  <si>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</si>
  <si>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</si>
  <si>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</si>
  <si>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</si>
  <si>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</si>
  <si>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</si>
  <si>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</si>
  <si>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</si>
  <si>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</si>
  <si>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</si>
  <si>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</si>
  <si>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</si>
  <si>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</si>
  <si>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</si>
  <si>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</si>
  <si>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</si>
  <si>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</si>
  <si>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</si>
  <si>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</si>
  <si>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</si>
  <si>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</si>
  <si>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</si>
  <si>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</si>
  <si>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</si>
  <si>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</si>
  <si>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</si>
  <si>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</si>
  <si>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</si>
  <si>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</si>
  <si>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</si>
  <si>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</si>
  <si>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</si>
  <si>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</si>
  <si>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</si>
  <si>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</si>
  <si>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</si>
  <si>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</si>
  <si>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</si>
  <si>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</si>
  <si>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</si>
  <si>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</si>
  <si>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</si>
  <si>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</si>
  <si>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</si>
  <si>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</si>
  <si>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</si>
  <si>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</si>
  <si>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</si>
  <si>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</si>
  <si>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</si>
  <si>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</si>
  <si>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</si>
  <si>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</si>
  <si>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</si>
  <si>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</si>
  <si>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</si>
  <si>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</si>
  <si>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</si>
  <si>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</si>
  <si>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</si>
  <si>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</si>
  <si>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</si>
  <si>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</si>
  <si>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</si>
  <si>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</si>
  <si>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</si>
  <si>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</si>
  <si>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</si>
  <si>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</si>
  <si>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</si>
  <si>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</si>
  <si>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</si>
  <si>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</si>
  <si>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</si>
  <si>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</si>
  <si>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</si>
  <si>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</si>
  <si>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</si>
  <si>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</si>
  <si>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</si>
  <si>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</si>
  <si>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</si>
  <si>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</si>
  <si>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</si>
  <si>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</si>
  <si>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</si>
  <si>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</si>
  <si>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</si>
  <si>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</si>
  <si>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</si>
  <si>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</si>
  <si>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</si>
  <si>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</si>
  <si>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</si>
  <si>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</si>
  <si>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</si>
  <si>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</si>
  <si>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</si>
  <si>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</si>
  <si>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</si>
  <si>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</si>
  <si>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</si>
  <si>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</si>
  <si>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</si>
  <si>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</si>
  <si>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</si>
  <si>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</si>
  <si>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</si>
  <si>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</si>
  <si>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</si>
  <si>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</si>
  <si>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</si>
  <si>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</si>
  <si>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</si>
  <si>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</si>
  <si>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</si>
  <si>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</si>
  <si>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</si>
  <si>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</si>
  <si>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</si>
  <si>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</si>
  <si>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</si>
  <si>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</si>
  <si>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</si>
  <si>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</si>
  <si>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</si>
  <si>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</si>
  <si>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</si>
  <si>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</si>
  <si>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</si>
  <si>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</si>
  <si>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</si>
  <si>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</si>
  <si>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</si>
  <si>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</si>
  <si>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</si>
  <si>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</si>
  <si>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</si>
  <si>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</si>
  <si>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</si>
  <si>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</si>
  <si>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</si>
  <si>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</si>
  <si>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</si>
  <si>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</si>
  <si>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</si>
  <si>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</si>
  <si>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</si>
  <si>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</si>
  <si>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</si>
  <si>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</si>
  <si>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</si>
  <si>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</si>
  <si>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</si>
  <si>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</si>
  <si>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</si>
  <si>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</si>
  <si>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</si>
  <si>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</si>
  <si>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</si>
  <si>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</si>
  <si>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</si>
  <si>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</si>
  <si>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</si>
  <si>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</si>
  <si>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</si>
  <si>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</si>
  <si>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</si>
  <si>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</si>
  <si>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</si>
  <si>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</si>
  <si>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</si>
  <si>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</si>
  <si>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</si>
  <si>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</si>
  <si>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</si>
  <si>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</si>
  <si>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</si>
  <si>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</si>
  <si>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</si>
  <si>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</si>
  <si>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</si>
  <si>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</si>
  <si>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</si>
  <si>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</si>
  <si>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</si>
  <si>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</si>
  <si>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</si>
  <si>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</si>
  <si>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</si>
  <si>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</si>
  <si>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</si>
  <si>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</si>
  <si>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</si>
  <si>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</si>
  <si>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</si>
  <si>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</si>
  <si>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</si>
  <si>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</si>
  <si>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</si>
  <si>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</si>
  <si>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</si>
  <si>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</si>
  <si>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</si>
  <si>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</si>
  <si>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</si>
  <si>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</si>
  <si>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</si>
  <si>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</si>
  <si>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</si>
  <si>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</si>
  <si>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</si>
  <si>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</si>
  <si>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</si>
  <si>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</si>
  <si>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</si>
  <si>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</si>
  <si>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</si>
  <si>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</si>
  <si>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</si>
  <si>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</si>
  <si>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</si>
  <si>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</si>
  <si>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</si>
  <si>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</si>
  <si>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</si>
  <si>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</si>
  <si>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</si>
  <si>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</si>
  <si>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</si>
  <si>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</si>
  <si>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</si>
  <si>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</si>
  <si>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</si>
  <si>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</si>
  <si>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</si>
  <si>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</si>
  <si>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</si>
  <si>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</si>
  <si>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</si>
  <si>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</si>
  <si>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</si>
  <si>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</si>
  <si>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</si>
  <si>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</si>
  <si>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</si>
  <si>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</si>
  <si>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</si>
  <si>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</si>
  <si>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</si>
  <si>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</si>
  <si>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</si>
  <si>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</si>
  <si>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</si>
  <si>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</si>
  <si>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</si>
  <si>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</si>
  <si>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</si>
  <si>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</si>
  <si>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</si>
  <si>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</si>
  <si>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</si>
  <si>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</si>
  <si>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</si>
  <si>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</si>
  <si>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</si>
  <si>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</si>
  <si>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</si>
  <si>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</si>
  <si>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</si>
  <si>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</si>
  <si>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</si>
  <si>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</si>
  <si>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</si>
  <si>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</si>
  <si>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</si>
  <si>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</si>
  <si>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</si>
  <si>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</si>
  <si>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</si>
  <si>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</si>
  <si>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</si>
  <si>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</si>
  <si>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</si>
  <si>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</si>
  <si>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</si>
  <si>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</si>
  <si>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</si>
  <si>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</si>
  <si>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</si>
  <si>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</si>
  <si>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</si>
  <si>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</si>
  <si>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</si>
  <si>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</si>
  <si>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</si>
  <si>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</si>
  <si>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</si>
  <si>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</si>
  <si>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</si>
  <si>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</si>
  <si>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</si>
  <si>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</si>
  <si>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</si>
  <si>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</si>
  <si>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</si>
  <si>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</si>
  <si>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</si>
  <si>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</si>
  <si>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</si>
  <si>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</si>
  <si>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</si>
  <si>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</si>
  <si>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</si>
  <si>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</si>
  <si>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</si>
  <si>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</si>
  <si>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</si>
  <si>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</si>
  <si>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</si>
  <si>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</si>
  <si>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</si>
  <si>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</si>
  <si>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</si>
  <si>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</si>
  <si>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</si>
  <si>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</si>
  <si>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</si>
  <si>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</si>
  <si>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</si>
  <si>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</si>
  <si>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</si>
  <si>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</si>
  <si>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</si>
  <si>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</si>
  <si>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</si>
  <si>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</si>
  <si>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</si>
  <si>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</si>
  <si>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</si>
  <si>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</si>
  <si>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</si>
  <si>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</si>
  <si>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</si>
  <si>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</si>
  <si>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</si>
  <si>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</si>
  <si>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</si>
  <si>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</si>
  <si>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</si>
  <si>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</si>
  <si>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</si>
  <si>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</si>
  <si>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</si>
  <si>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</si>
  <si>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</si>
  <si>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</si>
  <si>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</si>
  <si>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</si>
  <si>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</si>
  <si>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</si>
  <si>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</si>
  <si>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</si>
  <si>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</si>
  <si>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</si>
  <si>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</si>
  <si>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</si>
  <si>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</si>
  <si>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</si>
  <si>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</si>
  <si>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</si>
  <si>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</si>
  <si>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</si>
  <si>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</si>
  <si>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</si>
  <si>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</si>
  <si>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</si>
  <si>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</si>
  <si>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</si>
  <si>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</si>
  <si>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</si>
  <si>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</si>
  <si>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</si>
  <si>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</si>
  <si>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</si>
  <si>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</si>
  <si>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</si>
  <si>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</si>
  <si>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</si>
  <si>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</si>
  <si>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</si>
  <si>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</si>
  <si>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</si>
  <si>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</si>
  <si>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</si>
  <si>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</si>
  <si>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</si>
  <si>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</si>
  <si>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</si>
  <si>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</si>
  <si>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</si>
  <si>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</si>
  <si>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</si>
  <si>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</si>
  <si>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</si>
  <si>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</si>
  <si>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</si>
  <si>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</si>
  <si>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</si>
  <si>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</si>
  <si>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</si>
  <si>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</si>
  <si>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</si>
  <si>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</si>
  <si>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</si>
  <si>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</si>
  <si>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</si>
  <si>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</si>
  <si>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</si>
  <si>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</si>
  <si>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</si>
  <si>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</si>
  <si>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</si>
  <si>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</si>
  <si>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</si>
  <si>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</si>
  <si>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</si>
  <si>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</si>
  <si>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</si>
  <si>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</si>
  <si>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</si>
  <si>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</si>
  <si>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</si>
  <si>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</si>
  <si>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</si>
  <si>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</si>
  <si>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</si>
  <si>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</si>
  <si>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</si>
  <si>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</si>
  <si>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</si>
  <si>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</si>
  <si>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</si>
  <si>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</si>
  <si>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</si>
  <si>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</si>
  <si>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</si>
  <si>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</si>
  <si>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</si>
  <si>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</si>
  <si>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</si>
  <si>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</si>
  <si>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</si>
  <si>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</si>
  <si>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</si>
  <si>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</si>
  <si>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</si>
  <si>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</si>
  <si>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</si>
  <si>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</si>
  <si>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</si>
  <si>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</si>
  <si>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</si>
  <si>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</si>
  <si>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</si>
  <si>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</si>
  <si>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</si>
  <si>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</si>
  <si>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</si>
  <si>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</si>
  <si>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</si>
  <si>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</si>
  <si>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</si>
  <si>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</si>
  <si>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</si>
  <si>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</si>
  <si>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</si>
  <si>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</si>
  <si>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</si>
  <si>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</si>
  <si>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</si>
  <si>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</si>
  <si>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</si>
  <si>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</si>
  <si>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</si>
  <si>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</si>
  <si>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</si>
  <si>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</si>
  <si>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</si>
  <si>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</si>
  <si>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</si>
  <si>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</si>
  <si>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</si>
  <si>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</si>
  <si>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</si>
  <si>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</si>
  <si>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</si>
  <si>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</si>
  <si>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</si>
  <si>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</si>
  <si>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</si>
  <si>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</si>
  <si>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</si>
  <si>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</si>
  <si>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</si>
  <si>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</si>
  <si>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</si>
  <si>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</si>
  <si>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</si>
  <si>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</si>
  <si>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</si>
  <si>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</si>
  <si>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</si>
  <si>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</si>
  <si>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</si>
  <si>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</si>
  <si>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</si>
  <si>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</si>
  <si>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</si>
  <si>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</si>
  <si>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</si>
  <si>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</si>
  <si>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</si>
  <si>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</si>
  <si>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</si>
  <si>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</si>
  <si>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</si>
  <si>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</si>
  <si>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</si>
  <si>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</si>
  <si>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</si>
  <si>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</si>
  <si>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</si>
  <si>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</si>
  <si>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</si>
  <si>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</si>
  <si>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</si>
  <si>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</si>
  <si>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</si>
  <si>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</si>
  <si>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</si>
  <si>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</si>
  <si>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</si>
  <si>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</si>
  <si>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</si>
  <si>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</si>
  <si>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</si>
  <si>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</si>
  <si>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</si>
  <si>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</si>
  <si>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</si>
  <si>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</si>
  <si>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</si>
  <si>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</si>
  <si>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</si>
  <si>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</si>
  <si>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</si>
  <si>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</si>
  <si>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</si>
  <si>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</si>
  <si>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</si>
  <si>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</si>
  <si>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</si>
  <si>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</si>
  <si>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</si>
  <si>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</si>
  <si>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</si>
  <si>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</si>
  <si>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</si>
  <si>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</si>
  <si>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</si>
  <si>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</si>
  <si>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</si>
  <si>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</si>
  <si>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</si>
  <si>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</si>
  <si>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</si>
  <si>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</si>
  <si>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</si>
  <si>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</si>
  <si>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</si>
  <si>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</si>
  <si>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</si>
  <si>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</si>
  <si>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</si>
  <si>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</si>
  <si>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</si>
  <si>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</si>
  <si>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</si>
  <si>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</si>
  <si>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</si>
  <si>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</si>
  <si>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</si>
  <si>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</si>
  <si>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</si>
  <si>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</si>
  <si>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</si>
  <si>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</si>
  <si>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</si>
  <si>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</si>
  <si>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</si>
  <si>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</si>
  <si>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</si>
  <si>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</si>
  <si>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</si>
  <si>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</si>
  <si>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</si>
  <si>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</si>
  <si>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</si>
  <si>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</si>
  <si>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</si>
  <si>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</si>
  <si>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</si>
  <si>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</si>
  <si>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</si>
  <si>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</si>
  <si>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</si>
  <si>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</si>
  <si>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</si>
  <si>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</si>
  <si>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</si>
  <si>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</si>
  <si>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</si>
  <si>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</si>
  <si>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</si>
  <si>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</si>
  <si>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</si>
  <si>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</si>
  <si>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</si>
  <si>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</si>
  <si>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</si>
  <si>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</si>
  <si>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</si>
  <si>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</si>
  <si>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</si>
  <si>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</si>
  <si>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</si>
  <si>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</si>
  <si>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</si>
  <si>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</si>
  <si>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</si>
  <si>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</si>
  <si>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</si>
  <si>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</si>
  <si>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</si>
  <si>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</si>
  <si>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</si>
  <si>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</si>
  <si>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</si>
  <si>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</si>
  <si>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</si>
  <si>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</si>
  <si>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</si>
  <si>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</si>
  <si>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</si>
  <si>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</si>
  <si>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</si>
  <si>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</si>
  <si>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</si>
  <si>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</si>
  <si>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</si>
  <si>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</si>
  <si>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</si>
  <si>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</si>
  <si>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</si>
  <si>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</si>
  <si>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</si>
  <si>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</si>
  <si>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</si>
  <si>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</si>
  <si>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</si>
  <si>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</si>
  <si>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</si>
  <si>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</si>
  <si>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</si>
  <si>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</si>
  <si>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</si>
  <si>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</si>
  <si>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</si>
  <si>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</si>
  <si>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</si>
  <si>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</si>
  <si>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</si>
  <si>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</si>
  <si>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</si>
  <si>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</si>
  <si>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</si>
  <si>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</si>
  <si>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</si>
  <si>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</si>
  <si>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</si>
  <si>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</si>
  <si>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</si>
  <si>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</si>
  <si>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</si>
  <si>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</si>
  <si>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</si>
  <si>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</si>
  <si>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</si>
  <si>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</si>
  <si>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</si>
  <si>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</si>
  <si>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</si>
  <si>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</si>
  <si>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</si>
  <si>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</si>
  <si>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</si>
  <si>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</si>
  <si>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</si>
  <si>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</si>
  <si>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</si>
  <si>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</si>
  <si>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</si>
  <si>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</si>
  <si>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</si>
  <si>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</si>
  <si>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</si>
  <si>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</si>
  <si>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</si>
  <si>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</si>
  <si>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</si>
  <si>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</si>
  <si>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</si>
  <si>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</si>
  <si>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</si>
  <si>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</si>
  <si>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</si>
  <si>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</si>
  <si>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</si>
  <si>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</si>
  <si>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</si>
  <si>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</si>
  <si>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</si>
  <si>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</si>
  <si>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</si>
  <si>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</si>
  <si>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</si>
  <si>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</si>
  <si>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</si>
  <si>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</si>
  <si>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</si>
  <si>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</si>
  <si>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</si>
  <si>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</si>
  <si>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</si>
  <si>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</si>
  <si>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</si>
  <si>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</si>
  <si>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</si>
  <si>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</si>
  <si>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</si>
  <si>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</si>
  <si>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</si>
  <si>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</si>
  <si>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</si>
  <si>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</si>
  <si>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</si>
  <si>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</si>
  <si>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</si>
  <si>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</si>
  <si>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</si>
  <si>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</si>
  <si>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</si>
  <si>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</si>
  <si>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</si>
  <si>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</si>
  <si>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</si>
  <si>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</si>
  <si>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</si>
  <si>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</si>
  <si>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</si>
  <si>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</si>
  <si>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</si>
  <si>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</si>
  <si>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</si>
  <si>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</si>
  <si>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</si>
  <si>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</si>
  <si>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</si>
  <si>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</si>
  <si>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</si>
  <si>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</si>
  <si>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</si>
  <si>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</si>
  <si>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</si>
  <si>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</si>
  <si>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</si>
  <si>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</si>
  <si>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</si>
  <si>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</si>
  <si>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</si>
  <si>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</si>
  <si>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</si>
  <si>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</si>
  <si>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</si>
  <si>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</si>
  <si>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</si>
  <si>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</si>
  <si>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</si>
  <si>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</si>
  <si>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</si>
  <si>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</si>
  <si>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</si>
  <si>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</si>
  <si>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</si>
  <si>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</si>
  <si>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</si>
  <si>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</si>
  <si>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</si>
  <si>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</si>
  <si>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</si>
  <si>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</si>
  <si>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</si>
  <si>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</si>
  <si>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</si>
  <si>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</si>
  <si>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</si>
  <si>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</si>
  <si>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</si>
  <si>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</si>
  <si>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</si>
  <si>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</si>
  <si>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</si>
  <si>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</si>
  <si>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</si>
  <si>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</si>
  <si>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</si>
  <si>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</si>
  <si>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</si>
  <si>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</si>
  <si>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</si>
  <si>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</si>
  <si>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</si>
  <si>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</si>
  <si>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</si>
  <si>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</si>
  <si>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</si>
  <si>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</si>
  <si>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</si>
  <si>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</si>
  <si>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</si>
  <si>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</si>
  <si>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</si>
  <si>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</si>
  <si>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</si>
  <si>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</si>
  <si>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</si>
  <si>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</si>
  <si>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</si>
  <si>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</si>
  <si>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</si>
  <si>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</si>
  <si>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</si>
  <si>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</si>
  <si>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</si>
  <si>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</si>
  <si>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</si>
  <si>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</si>
  <si>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</si>
  <si>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</si>
  <si>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</si>
  <si>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</si>
  <si>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</si>
  <si>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</si>
  <si>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</si>
  <si>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</si>
  <si>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</si>
  <si>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</si>
  <si>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</si>
  <si>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</si>
  <si>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</si>
  <si>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</si>
  <si>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</si>
  <si>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</si>
  <si>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</si>
  <si>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</si>
  <si>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</si>
  <si>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</si>
  <si>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</si>
  <si>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</si>
  <si>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</si>
  <si>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</si>
  <si>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</si>
  <si>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</si>
  <si>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</si>
  <si>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</si>
  <si>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</si>
  <si>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</si>
  <si>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</si>
  <si>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</si>
  <si>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</si>
  <si>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</si>
  <si>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</si>
  <si>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</si>
  <si>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</si>
  <si>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</si>
  <si>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</si>
  <si>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</si>
  <si>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</si>
  <si>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</si>
  <si>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</si>
  <si>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</si>
  <si>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</si>
  <si>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</si>
  <si>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</si>
  <si>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</si>
  <si>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</si>
  <si>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</si>
  <si>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</si>
  <si>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</si>
  <si>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</si>
  <si>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</si>
  <si>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</si>
  <si>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</si>
  <si>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</si>
  <si>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</si>
  <si>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</si>
  <si>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</si>
  <si>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</si>
  <si>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</si>
  <si>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</si>
  <si>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</si>
  <si>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</si>
  <si>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</si>
  <si>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</si>
  <si>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</si>
  <si>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</si>
  <si>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</si>
  <si>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</si>
  <si>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</si>
  <si>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</si>
  <si>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</si>
  <si>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</si>
  <si>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</si>
  <si>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</si>
  <si>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</si>
  <si>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</si>
  <si>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</si>
  <si>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</si>
  <si>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</si>
  <si>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</si>
  <si>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</si>
  <si>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</si>
  <si>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</si>
  <si>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</si>
  <si>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</si>
  <si>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</si>
  <si>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</si>
  <si>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</si>
  <si>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</si>
  <si>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</si>
  <si>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</si>
  <si>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</si>
  <si>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</si>
  <si>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</si>
  <si>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</si>
  <si>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</si>
  <si>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</si>
  <si>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</si>
  <si>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</si>
  <si>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</si>
  <si>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</si>
  <si>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</si>
  <si>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</si>
  <si>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</si>
  <si>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</si>
  <si>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</si>
  <si>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</si>
  <si>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</si>
  <si>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</si>
  <si>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</si>
  <si>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</si>
  <si>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</si>
  <si>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</si>
  <si>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</si>
  <si>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</si>
  <si>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</si>
  <si>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</si>
  <si>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</si>
  <si>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</si>
  <si>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</si>
  <si>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</si>
  <si>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</si>
  <si>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</si>
  <si>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</si>
  <si>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</si>
  <si>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</si>
  <si>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</si>
  <si>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</si>
  <si>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</si>
  <si>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</si>
  <si>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</si>
  <si>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</si>
  <si>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</si>
  <si>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</si>
  <si>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</si>
  <si>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</si>
  <si>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</si>
  <si>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</si>
  <si>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</si>
  <si>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</si>
  <si>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</si>
  <si>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</si>
  <si>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</si>
  <si>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</si>
  <si>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</si>
  <si>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</si>
  <si>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</si>
  <si>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</si>
  <si>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</si>
  <si>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</si>
  <si>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</si>
  <si>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</si>
  <si>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</si>
  <si>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</si>
  <si>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</si>
  <si>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</si>
  <si>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</si>
  <si>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</si>
  <si>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</si>
  <si>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</si>
  <si>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</si>
  <si>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</si>
  <si>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</si>
  <si>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</si>
  <si>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</si>
  <si>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</si>
  <si>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</si>
  <si>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</si>
  <si>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</si>
  <si>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</si>
  <si>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</si>
  <si>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</si>
  <si>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</si>
  <si>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</si>
  <si>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</si>
  <si>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</si>
  <si>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</si>
  <si>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</si>
  <si>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</si>
  <si>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</si>
  <si>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</si>
  <si>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</si>
  <si>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</si>
  <si>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</si>
  <si>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</si>
  <si>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</si>
  <si>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</si>
  <si>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</si>
  <si>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</si>
  <si>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</si>
  <si>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</si>
  <si>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</si>
  <si>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</si>
  <si>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</si>
  <si>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</si>
  <si>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</si>
  <si>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</si>
  <si>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</si>
  <si>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</si>
  <si>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</si>
  <si>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</si>
  <si>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</si>
  <si>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</si>
  <si>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</si>
  <si>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</si>
  <si>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</si>
  <si>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</si>
  <si>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</si>
  <si>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</si>
  <si>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</si>
  <si>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</si>
  <si>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</si>
  <si>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</si>
  <si>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</si>
  <si>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</si>
  <si>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</si>
  <si>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</si>
  <si>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</si>
  <si>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</si>
  <si>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</si>
  <si>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</si>
  <si>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</si>
  <si>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</si>
  <si>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</si>
  <si>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</si>
  <si>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</si>
  <si>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</si>
  <si>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</si>
  <si>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</si>
  <si>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</si>
  <si>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</si>
  <si>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</si>
  <si>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</si>
  <si>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</si>
  <si>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</si>
  <si>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</si>
  <si>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</si>
  <si>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</si>
  <si>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</si>
  <si>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</si>
  <si>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</si>
  <si>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</si>
  <si>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</si>
  <si>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</si>
  <si>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</si>
  <si>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</si>
  <si>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</si>
  <si>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</si>
  <si>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</si>
  <si>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</si>
  <si>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</si>
  <si>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</si>
  <si>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</si>
  <si>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</si>
  <si>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</si>
  <si>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</si>
  <si>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</si>
  <si>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</si>
  <si>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</si>
  <si>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</si>
  <si>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</si>
  <si>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</si>
  <si>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</si>
  <si>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</si>
  <si>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</si>
  <si>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</si>
  <si>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</si>
  <si>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</si>
  <si>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</si>
  <si>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</si>
  <si>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</si>
  <si>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</si>
  <si>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</si>
  <si>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</si>
  <si>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</si>
  <si>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</si>
  <si>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</si>
  <si>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</si>
  <si>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</si>
  <si>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</si>
  <si>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</si>
  <si>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</si>
  <si>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</si>
  <si>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</si>
  <si>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</si>
  <si>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</si>
  <si>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</si>
  <si>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</si>
  <si>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</si>
  <si>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</si>
  <si>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</si>
  <si>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</si>
  <si>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</si>
  <si>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</si>
  <si>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</si>
  <si>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</si>
  <si>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</si>
  <si>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</si>
  <si>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</si>
  <si>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</si>
  <si>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</si>
  <si>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</si>
  <si>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</si>
  <si>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</si>
  <si>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</si>
  <si>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</si>
  <si>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</si>
  <si>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</si>
  <si>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</si>
  <si>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</si>
  <si>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</si>
  <si>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</si>
  <si>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</si>
  <si>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</si>
  <si>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</si>
  <si>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</si>
  <si>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</si>
  <si>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</si>
  <si>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</si>
  <si>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</si>
  <si>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</si>
  <si>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</si>
  <si>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</si>
  <si>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</si>
  <si>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</si>
  <si>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</si>
  <si>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</si>
  <si>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</si>
  <si>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</si>
  <si>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</si>
  <si>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</si>
  <si>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</si>
  <si>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</si>
  <si>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</si>
  <si>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</si>
  <si>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</si>
  <si>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</si>
  <si>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</si>
  <si>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</si>
  <si>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</si>
  <si>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</si>
  <si>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</si>
  <si>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</si>
  <si>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</si>
  <si>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</si>
  <si>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</si>
  <si>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</si>
  <si>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</si>
  <si>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</si>
  <si>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</si>
  <si>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</si>
  <si>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</si>
  <si>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</si>
  <si>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</si>
  <si>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</si>
  <si>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</si>
  <si>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</si>
  <si>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</si>
  <si>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</si>
  <si>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</si>
  <si>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</si>
  <si>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</si>
  <si>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</si>
  <si>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</si>
  <si>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</si>
  <si>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</si>
  <si>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</si>
  <si>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</si>
  <si>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</si>
  <si>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</si>
  <si>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</si>
  <si>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</si>
  <si>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</si>
  <si>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</si>
  <si>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</si>
  <si>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</si>
  <si>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</si>
  <si>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</si>
  <si>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</si>
  <si>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</si>
  <si>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</si>
  <si>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</si>
  <si>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</si>
  <si>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</si>
  <si>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</si>
  <si>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</si>
  <si>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</si>
  <si>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</si>
  <si>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</si>
  <si>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</si>
  <si>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</si>
  <si>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</si>
  <si>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</si>
  <si>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</si>
  <si>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</si>
  <si>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</si>
  <si>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</si>
  <si>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</si>
  <si>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</si>
  <si>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</si>
  <si>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</si>
  <si>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</si>
  <si>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</si>
  <si>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</si>
  <si>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</si>
  <si>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</si>
  <si>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</si>
  <si>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</si>
  <si>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</si>
  <si>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</si>
  <si>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</si>
  <si>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</si>
  <si>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</si>
  <si>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</si>
  <si>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</si>
  <si>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</si>
  <si>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</si>
  <si>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</si>
  <si>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</si>
  <si>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</si>
  <si>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</si>
  <si>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</si>
  <si>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</si>
  <si>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</si>
  <si>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</si>
  <si>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</si>
  <si>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</si>
  <si>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</si>
  <si>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</si>
  <si>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</si>
  <si>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</si>
  <si>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</si>
  <si>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</si>
  <si>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</si>
  <si>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</si>
  <si>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</si>
  <si>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</si>
  <si>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</si>
  <si>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</si>
  <si>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</si>
  <si>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</si>
  <si>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</si>
  <si>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</si>
  <si>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</si>
  <si>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</si>
  <si>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</si>
  <si>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</si>
  <si>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</si>
  <si>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</si>
  <si>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</si>
  <si>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</si>
  <si>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</si>
  <si>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</si>
  <si>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</si>
  <si>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</si>
  <si>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</si>
  <si>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</si>
  <si>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</si>
  <si>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</si>
  <si>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</si>
  <si>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</si>
  <si>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</si>
  <si>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</si>
  <si>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</si>
  <si>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</si>
  <si>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</si>
  <si>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</si>
  <si>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</si>
  <si>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</si>
  <si>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</si>
  <si>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</si>
  <si>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</si>
  <si>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</si>
  <si>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</si>
  <si>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</si>
  <si>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</si>
  <si>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</si>
  <si>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</si>
  <si>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</si>
  <si>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</si>
  <si>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</si>
  <si>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</si>
  <si>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</si>
  <si>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</si>
  <si>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</si>
  <si>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</si>
  <si>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</si>
  <si>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</si>
  <si>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</si>
  <si>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</si>
  <si>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</si>
  <si>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</si>
  <si>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</si>
  <si>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</si>
  <si>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</si>
  <si>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</si>
  <si>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</si>
  <si>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</si>
  <si>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</si>
  <si>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</si>
  <si>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</si>
  <si>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</si>
  <si>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</si>
  <si>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</si>
  <si>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</si>
  <si>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</si>
  <si>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</si>
  <si>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</si>
  <si>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</si>
  <si>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</si>
  <si>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</si>
  <si>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</si>
  <si>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</si>
  <si>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</si>
  <si>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</si>
  <si>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</si>
  <si>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</si>
  <si>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</si>
  <si>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</si>
  <si>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</si>
  <si>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</si>
  <si>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</si>
  <si>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</si>
  <si>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</si>
  <si>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</si>
  <si>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</si>
  <si>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</si>
  <si>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</si>
  <si>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</si>
  <si>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</si>
  <si>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</si>
  <si>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</si>
  <si>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</si>
  <si>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</si>
  <si>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</si>
  <si>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</si>
  <si>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</si>
  <si>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</si>
  <si>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</si>
  <si>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</si>
  <si>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</si>
  <si>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</si>
  <si>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</si>
  <si>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</si>
  <si>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</si>
  <si>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</si>
  <si>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</si>
  <si>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</si>
  <si>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</si>
  <si>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</si>
  <si>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</si>
  <si>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</si>
  <si>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</si>
  <si>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</si>
  <si>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</si>
  <si>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</si>
  <si>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</si>
  <si>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</si>
  <si>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</si>
  <si>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</si>
  <si>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</si>
  <si>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</si>
  <si>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</si>
  <si>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</si>
  <si>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</si>
  <si>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</si>
  <si>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</si>
  <si>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</si>
  <si>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</si>
  <si>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</si>
  <si>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</si>
  <si>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</si>
  <si>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</si>
  <si>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</si>
  <si>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</si>
  <si>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</si>
  <si>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</si>
  <si>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</si>
  <si>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</si>
  <si>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</si>
  <si>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</si>
  <si>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</si>
  <si>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</si>
  <si>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</si>
  <si>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</si>
  <si>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</si>
  <si>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</si>
  <si>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</si>
  <si>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</si>
  <si>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</si>
  <si>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</si>
  <si>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</si>
  <si>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</si>
  <si>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</si>
  <si>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</si>
  <si>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</si>
  <si>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</si>
  <si>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</si>
  <si>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</si>
  <si>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</si>
  <si>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</si>
  <si>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</si>
  <si>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</si>
  <si>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</si>
  <si>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</si>
  <si>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</si>
  <si>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</si>
  <si>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</si>
  <si>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</si>
  <si>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</si>
  <si>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</si>
  <si>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</si>
  <si>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</si>
  <si>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</si>
  <si>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</si>
  <si>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</si>
  <si>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</si>
  <si>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</si>
  <si>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</si>
  <si>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</si>
  <si>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</si>
  <si>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</si>
  <si>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</si>
  <si>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</si>
  <si>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</si>
  <si>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</si>
  <si>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</si>
  <si>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</si>
  <si>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</si>
  <si>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</si>
  <si>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</si>
  <si>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</si>
  <si>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</si>
  <si>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</si>
  <si>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</si>
  <si>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</si>
  <si>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</si>
  <si>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</si>
  <si>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</si>
  <si>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</si>
  <si>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</si>
  <si>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</si>
  <si>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</si>
  <si>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</si>
  <si>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</si>
  <si>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</si>
  <si>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</si>
  <si>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</si>
  <si>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</si>
  <si>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</si>
  <si>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</si>
  <si>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</si>
  <si>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</si>
  <si>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</si>
  <si>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</si>
  <si>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</si>
  <si>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</si>
  <si>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</si>
  <si>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</si>
  <si>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</si>
  <si>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</si>
  <si>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</si>
  <si>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</si>
  <si>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</si>
  <si>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</si>
  <si>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</si>
  <si>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</si>
  <si>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</si>
  <si>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</si>
  <si>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</si>
  <si>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</si>
  <si>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</si>
  <si>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</si>
  <si>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</si>
  <si>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</si>
  <si>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</si>
  <si>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</si>
  <si>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</si>
  <si>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</si>
  <si>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</si>
  <si>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</si>
  <si>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</si>
  <si>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</si>
  <si>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</si>
  <si>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</si>
  <si>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</si>
  <si>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</si>
  <si>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</si>
  <si>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</si>
  <si>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</si>
  <si>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</si>
  <si>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</si>
  <si>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</si>
  <si>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</si>
  <si>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</si>
  <si>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</si>
  <si>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</si>
  <si>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</si>
  <si>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</si>
  <si>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</si>
  <si>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</si>
  <si>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</si>
  <si>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</si>
  <si>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</si>
  <si>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</si>
  <si>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</si>
  <si>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</si>
  <si>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</si>
  <si>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</si>
  <si>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</si>
  <si>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</si>
  <si>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</si>
  <si>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</si>
  <si>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</si>
  <si>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</si>
  <si>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</si>
  <si>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</si>
  <si>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</si>
  <si>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</si>
  <si>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</si>
  <si>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</si>
  <si>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</si>
  <si>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</si>
  <si>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</si>
  <si>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</si>
  <si>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</si>
  <si>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</si>
  <si>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</si>
  <si>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</si>
  <si>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</si>
  <si>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</si>
  <si>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</si>
  <si>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</si>
  <si>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</si>
  <si>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</si>
  <si>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</si>
  <si>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</si>
  <si>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</si>
  <si>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</si>
  <si>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</si>
  <si>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</si>
  <si>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</si>
  <si>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</si>
  <si>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</si>
  <si>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</si>
  <si>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</si>
  <si>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</si>
  <si>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</si>
  <si>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</si>
  <si>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</si>
  <si>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</si>
  <si>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</si>
  <si>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</si>
  <si>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</si>
  <si>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</si>
  <si>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</si>
  <si>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</si>
  <si>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</si>
  <si>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</si>
  <si>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</si>
  <si>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</si>
  <si>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</si>
  <si>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</si>
  <si>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</si>
  <si>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</si>
  <si>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</si>
  <si>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</si>
  <si>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</si>
  <si>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</si>
  <si>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</si>
  <si>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</si>
  <si>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</si>
  <si>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</si>
  <si>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</si>
  <si>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</si>
  <si>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</si>
  <si>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</si>
  <si>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</si>
  <si>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</si>
  <si>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</si>
  <si>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</si>
  <si>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</si>
  <si>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</si>
  <si>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</si>
  <si>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</si>
  <si>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</si>
  <si>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</si>
  <si>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</si>
  <si>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</si>
  <si>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</si>
  <si>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</si>
  <si>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</si>
  <si>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</si>
  <si>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</si>
  <si>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</si>
  <si>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</si>
  <si>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</si>
  <si>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</si>
  <si>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</si>
  <si>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</si>
  <si>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</si>
  <si>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</si>
  <si>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</si>
  <si>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</si>
  <si>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</si>
  <si>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</si>
  <si>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</si>
  <si>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</si>
  <si>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</si>
  <si>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</si>
  <si>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</si>
  <si>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</si>
  <si>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</si>
  <si>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</si>
  <si>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</si>
  <si>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</si>
  <si>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</si>
  <si>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</si>
  <si>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</si>
  <si>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</si>
  <si>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</si>
  <si>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</si>
  <si>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</si>
  <si>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</si>
  <si>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</si>
  <si>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</si>
  <si>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</si>
  <si>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</si>
  <si>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</si>
  <si>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</si>
  <si>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</si>
  <si>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</si>
  <si>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</si>
  <si>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</si>
  <si>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</si>
  <si>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</si>
  <si>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</si>
  <si>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</si>
  <si>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</si>
  <si>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</si>
  <si>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</si>
  <si>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</si>
  <si>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</si>
  <si>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</si>
  <si>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</si>
  <si>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</si>
  <si>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</si>
  <si>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</si>
  <si>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</si>
  <si>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</si>
  <si>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</si>
  <si>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</si>
  <si>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</si>
  <si>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</si>
  <si>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</si>
  <si>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</si>
  <si>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</si>
  <si>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</si>
  <si>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</si>
  <si>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</si>
  <si>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</si>
  <si>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</si>
  <si>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</si>
  <si>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</si>
  <si>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</si>
  <si>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</si>
  <si>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</si>
  <si>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</si>
  <si>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</si>
  <si>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</si>
  <si>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</si>
  <si>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</si>
  <si>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</si>
  <si>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</si>
  <si>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</si>
  <si>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</si>
  <si>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</si>
  <si>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</si>
  <si>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</si>
  <si>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</si>
  <si>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</si>
  <si>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</si>
  <si>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</si>
  <si>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</si>
  <si>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</si>
  <si>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</si>
  <si>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</si>
  <si>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</si>
  <si>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</si>
  <si>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</si>
  <si>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</si>
  <si>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</si>
  <si>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</si>
  <si>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</si>
  <si>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</si>
  <si>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</si>
  <si>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</si>
  <si>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</si>
  <si>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</si>
  <si>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</si>
  <si>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</si>
  <si>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</si>
  <si>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</si>
  <si>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</si>
  <si>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</si>
  <si>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</si>
  <si>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</si>
  <si>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</si>
  <si>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</si>
  <si>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</si>
  <si>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</si>
  <si>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</si>
  <si>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</si>
  <si>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</si>
  <si>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</si>
  <si>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</si>
  <si>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</si>
  <si>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</si>
  <si>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</si>
  <si>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</si>
  <si>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</si>
  <si>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</si>
  <si>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</si>
  <si>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</si>
  <si>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</si>
  <si>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</si>
  <si>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</si>
  <si>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</si>
  <si>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</si>
  <si>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</si>
  <si>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</si>
  <si>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</si>
  <si>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</si>
  <si>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</si>
  <si>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</si>
  <si>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</si>
  <si>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</si>
  <si>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</si>
  <si>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</si>
  <si>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</si>
  <si>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</si>
  <si>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</si>
  <si>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</si>
  <si>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</si>
  <si>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</si>
  <si>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</si>
  <si>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</si>
  <si>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</si>
  <si>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</si>
  <si>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</si>
  <si>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</si>
  <si>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</si>
  <si>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</si>
  <si>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</si>
  <si>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</si>
  <si>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</si>
  <si>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</si>
  <si>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</si>
  <si>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</si>
  <si>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</si>
  <si>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</si>
  <si>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</si>
  <si>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</si>
  <si>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</si>
  <si>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</si>
  <si>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</si>
  <si>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</si>
  <si>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</si>
  <si>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</si>
  <si>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</si>
  <si>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</si>
  <si>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</si>
  <si>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</si>
  <si>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</si>
  <si>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</si>
  <si>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</si>
  <si>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</si>
  <si>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</si>
  <si>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</si>
  <si>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</si>
  <si>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</si>
  <si>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</si>
  <si>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</si>
  <si>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</si>
  <si>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</si>
  <si>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</si>
  <si>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</si>
  <si>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</si>
  <si>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</si>
  <si>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</si>
  <si>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</si>
  <si>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</si>
  <si>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</si>
  <si>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</si>
  <si>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</si>
  <si>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</si>
  <si>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</si>
  <si>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</si>
  <si>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</si>
  <si>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</si>
  <si>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</si>
  <si>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</si>
  <si>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</si>
  <si>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</si>
  <si>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</si>
  <si>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</si>
  <si>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</si>
  <si>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</si>
  <si>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</si>
  <si>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</si>
  <si>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</si>
  <si>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</si>
  <si>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</si>
  <si>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</si>
  <si>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</si>
  <si>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</si>
  <si>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</si>
  <si>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</si>
  <si>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</si>
  <si>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</si>
  <si>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</si>
  <si>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</si>
  <si>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</si>
  <si>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</si>
  <si>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</si>
  <si>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</si>
  <si>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</si>
  <si>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</si>
  <si>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</si>
  <si>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</si>
  <si>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</si>
  <si>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</si>
  <si>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</si>
  <si>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</si>
  <si>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</si>
  <si>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</si>
  <si>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</si>
  <si>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</si>
  <si>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</si>
  <si>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</si>
  <si>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</si>
  <si>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</si>
  <si>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</si>
  <si>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</si>
  <si>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</si>
  <si>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</si>
  <si>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</si>
  <si>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</si>
  <si>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</si>
  <si>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</si>
  <si>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</si>
  <si>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</si>
  <si>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</si>
  <si>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</si>
  <si>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</si>
  <si>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</si>
  <si>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</si>
  <si>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</si>
  <si>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</si>
  <si>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</si>
  <si>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</si>
  <si>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</si>
  <si>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</si>
  <si>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</si>
  <si>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</si>
  <si>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</si>
  <si>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</si>
  <si>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</si>
  <si>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</si>
  <si>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</si>
  <si>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</si>
  <si>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</si>
  <si>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</si>
  <si>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</si>
  <si>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</si>
  <si>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</si>
  <si>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</si>
  <si>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</si>
  <si>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</si>
  <si>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</si>
  <si>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</si>
  <si>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</si>
  <si>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</si>
  <si>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</si>
  <si>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</si>
  <si>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</si>
  <si>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</si>
  <si>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</si>
  <si>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</si>
  <si>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</si>
  <si>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</si>
  <si>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</si>
  <si>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</si>
  <si>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</si>
  <si>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</si>
  <si>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</si>
  <si>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</si>
  <si>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</si>
  <si>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</si>
  <si>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</si>
  <si>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</si>
  <si>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</si>
  <si>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</si>
  <si>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</si>
  <si>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</si>
  <si>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</si>
  <si>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</si>
  <si>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</si>
  <si>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</si>
  <si>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</si>
  <si>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</si>
  <si>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</si>
  <si>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</si>
  <si>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</si>
  <si>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</si>
  <si>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</si>
  <si>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</si>
  <si>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</si>
  <si>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</si>
  <si>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</si>
  <si>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</si>
  <si>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</si>
  <si>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</si>
  <si>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</si>
  <si>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</si>
  <si>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</si>
  <si>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</si>
  <si>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</si>
  <si>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</si>
  <si>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</si>
  <si>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</si>
  <si>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</si>
  <si>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</si>
  <si>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</si>
  <si>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</si>
  <si>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</si>
  <si>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</si>
  <si>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</si>
  <si>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</si>
  <si>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</si>
  <si>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</si>
  <si>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</si>
  <si>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</si>
  <si>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</si>
  <si>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</si>
  <si>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</si>
  <si>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</si>
  <si>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</si>
  <si>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</si>
  <si>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</si>
  <si>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</si>
  <si>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</si>
  <si>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</si>
  <si>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</si>
  <si>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</si>
  <si>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</si>
  <si>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</si>
  <si>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</si>
  <si>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</si>
  <si>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</si>
  <si>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</si>
  <si>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</si>
  <si>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</si>
  <si>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</si>
  <si>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</si>
  <si>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</si>
  <si>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</si>
  <si>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</si>
  <si>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</si>
  <si>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</si>
  <si>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</si>
  <si>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</si>
  <si>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</si>
  <si>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</si>
  <si>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</si>
  <si>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</si>
  <si>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</si>
  <si>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</si>
  <si>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</si>
  <si>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</si>
  <si>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</si>
  <si>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</si>
  <si>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</si>
  <si>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</si>
  <si>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</si>
  <si>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</si>
  <si>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</si>
  <si>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</si>
  <si>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</si>
  <si>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</si>
  <si>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</si>
  <si>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</si>
  <si>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</si>
  <si>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</si>
  <si>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</si>
  <si>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</si>
  <si>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</si>
  <si>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</si>
  <si>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</si>
  <si>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</si>
  <si>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</si>
  <si>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</si>
  <si>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</si>
  <si>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</si>
  <si>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</si>
  <si>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</si>
  <si>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</si>
  <si>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</si>
  <si>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</si>
  <si>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</si>
  <si>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</si>
  <si>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</si>
  <si>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</si>
  <si>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</si>
  <si>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</si>
  <si>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</si>
  <si>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</si>
  <si>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</si>
  <si>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</si>
  <si>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</si>
  <si>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</si>
  <si>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</si>
  <si>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</si>
  <si>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</si>
  <si>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</si>
  <si>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</si>
  <si>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</si>
  <si>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</si>
  <si>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</si>
  <si>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</si>
  <si>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</si>
  <si>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</si>
  <si>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</si>
  <si>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</si>
  <si>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</si>
  <si>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</si>
  <si>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</si>
  <si>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</si>
  <si>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</si>
  <si>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</si>
  <si>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</si>
  <si>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</si>
  <si>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</si>
  <si>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</si>
  <si>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</si>
  <si>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</si>
  <si>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</si>
  <si>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</si>
  <si>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</si>
  <si>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</si>
  <si>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</si>
  <si>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</si>
  <si>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</si>
  <si>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</si>
  <si>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</si>
  <si>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</si>
  <si>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</si>
  <si>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</si>
  <si>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</si>
  <si>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</si>
  <si>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</si>
  <si>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</si>
  <si>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</si>
  <si>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</si>
  <si>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</si>
  <si>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</si>
  <si>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</si>
  <si>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</si>
  <si>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</si>
  <si>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</si>
  <si>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</si>
  <si>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</si>
  <si>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</si>
  <si>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</si>
  <si>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</si>
  <si>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</si>
  <si>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</si>
  <si>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</si>
  <si>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</si>
  <si>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</si>
  <si>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</si>
  <si>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</si>
  <si>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</si>
  <si>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</si>
  <si>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</si>
  <si>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</si>
  <si>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</si>
  <si>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</si>
  <si>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</si>
  <si>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</si>
  <si>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</si>
  <si>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</si>
  <si>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</si>
  <si>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</si>
  <si>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</si>
  <si>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</si>
  <si>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</si>
  <si>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</si>
  <si>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</si>
  <si>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</si>
  <si>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</si>
  <si>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</si>
  <si>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</si>
  <si>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</si>
  <si>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</si>
  <si>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</si>
  <si>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</si>
  <si>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</si>
  <si>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</si>
  <si>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</si>
  <si>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</si>
  <si>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</si>
  <si>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</si>
  <si>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</si>
  <si>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</si>
  <si>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</si>
  <si>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</si>
  <si>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</si>
  <si>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</si>
  <si>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</si>
  <si>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</si>
  <si>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</si>
  <si>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</si>
  <si>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</si>
  <si>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</si>
  <si>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</si>
  <si>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</si>
  <si>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</si>
  <si>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</si>
  <si>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</si>
  <si>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</si>
  <si>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</si>
  <si>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</si>
  <si>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</si>
  <si>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</si>
  <si>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</si>
  <si>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</si>
  <si>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</si>
  <si>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</si>
  <si>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</si>
  <si>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</si>
  <si>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</si>
  <si>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</si>
  <si>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</si>
  <si>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</si>
  <si>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</si>
  <si>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</si>
  <si>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</si>
  <si>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</si>
  <si>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</si>
  <si>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</si>
  <si>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</si>
  <si>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</si>
  <si>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</si>
  <si>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</si>
  <si>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</si>
  <si>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</si>
  <si>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</si>
  <si>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</si>
  <si>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</si>
  <si>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</si>
  <si>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</si>
  <si>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</si>
  <si>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</si>
  <si>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</si>
  <si>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</si>
  <si>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</si>
  <si>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</si>
  <si>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</si>
  <si>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</si>
  <si>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</si>
  <si>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</si>
  <si>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</si>
  <si>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</si>
  <si>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</si>
  <si>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</si>
  <si>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</si>
  <si>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</si>
  <si>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</si>
  <si>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</si>
  <si>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</si>
  <si>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</si>
  <si>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</si>
  <si>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</si>
  <si>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</si>
  <si>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</si>
  <si>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</si>
  <si>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</si>
  <si>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</si>
  <si>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</si>
  <si>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</si>
  <si>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</si>
  <si>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</si>
  <si>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</si>
  <si>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</si>
  <si>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</si>
  <si>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</si>
  <si>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</si>
  <si>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</si>
  <si>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</si>
  <si>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</si>
  <si>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</si>
  <si>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</si>
  <si>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</si>
  <si>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</si>
  <si>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</si>
  <si>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</si>
  <si>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</si>
  <si>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</si>
  <si>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</si>
  <si>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</si>
  <si>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</si>
  <si>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</si>
  <si>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</si>
  <si>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</si>
  <si>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</si>
  <si>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</si>
  <si>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</si>
  <si>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</si>
  <si>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</si>
  <si>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</si>
  <si>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</si>
  <si>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</si>
  <si>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</si>
  <si>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</si>
  <si>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</si>
  <si>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</si>
  <si>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</si>
  <si>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</si>
  <si>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</si>
  <si>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</si>
  <si>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</si>
  <si>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</si>
  <si>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</si>
  <si>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</si>
  <si>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</si>
  <si>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</si>
  <si>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</si>
  <si>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</si>
  <si>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</si>
  <si>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</si>
  <si>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</si>
  <si>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</si>
  <si>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</si>
  <si>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</si>
  <si>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</si>
  <si>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</si>
  <si>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</si>
  <si>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</si>
  <si>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</si>
  <si>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</si>
  <si>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</si>
  <si>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</si>
  <si>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</si>
  <si>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</si>
  <si>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</si>
  <si>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</si>
  <si>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</si>
  <si>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</si>
  <si>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</si>
  <si>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</si>
  <si>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</si>
  <si>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</si>
  <si>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</si>
  <si>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</si>
  <si>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</si>
  <si>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</si>
  <si>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</si>
  <si>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</si>
  <si>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</si>
  <si>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</si>
  <si>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</si>
  <si>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</si>
  <si>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</si>
  <si>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</si>
  <si>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</si>
  <si>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</si>
  <si>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</si>
  <si>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</si>
  <si>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</si>
  <si>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</si>
  <si>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</si>
  <si>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</si>
  <si>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</si>
  <si>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</si>
  <si>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</si>
  <si>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</si>
  <si>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</si>
  <si>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</si>
  <si>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</si>
  <si>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</si>
  <si>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</si>
  <si>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</si>
  <si>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</si>
  <si>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</si>
  <si>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</si>
  <si>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</si>
  <si>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</si>
  <si>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</si>
  <si>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</si>
  <si>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</si>
  <si>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</si>
  <si>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</si>
  <si>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</si>
  <si>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</si>
  <si>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</si>
  <si>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</si>
  <si>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</si>
  <si>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</si>
  <si>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</si>
  <si>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</si>
  <si>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</si>
  <si>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</si>
  <si>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</si>
  <si>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</si>
  <si>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</si>
  <si>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</si>
  <si>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</si>
  <si>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</si>
  <si>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</si>
  <si>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</si>
  <si>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</si>
  <si>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</si>
  <si>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</si>
  <si>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</si>
  <si>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</si>
  <si>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</si>
  <si>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</si>
  <si>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</si>
  <si>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</si>
  <si>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</si>
  <si>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</si>
  <si>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</si>
  <si>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</si>
  <si>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</si>
  <si>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</si>
  <si>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</si>
  <si>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</si>
  <si>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</si>
  <si>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</si>
  <si>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</si>
  <si>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</si>
  <si>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</si>
  <si>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</si>
  <si>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</si>
  <si>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</si>
  <si>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</si>
  <si>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</si>
  <si>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</si>
  <si>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</si>
  <si>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</si>
  <si>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</si>
  <si>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</si>
  <si>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</si>
  <si>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</si>
  <si>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</si>
  <si>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</si>
  <si>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</si>
  <si>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</si>
  <si>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</si>
  <si>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</si>
  <si>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</si>
  <si>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</si>
  <si>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</si>
  <si>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</si>
  <si>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</si>
  <si>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</si>
  <si>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</si>
  <si>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</si>
  <si>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</si>
  <si>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</si>
  <si>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</si>
  <si>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</si>
  <si>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</si>
  <si>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</si>
  <si>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</si>
  <si>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</si>
  <si>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</si>
  <si>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</si>
  <si>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</si>
  <si>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</si>
  <si>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</si>
  <si>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</si>
  <si>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</si>
  <si>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</si>
  <si>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</si>
  <si>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</si>
  <si>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</si>
  <si>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</si>
  <si>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</si>
  <si>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</si>
  <si>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</si>
  <si>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</si>
  <si>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</si>
  <si>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</si>
  <si>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</si>
  <si>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</si>
  <si>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</si>
  <si>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</si>
  <si>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</si>
  <si>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</si>
  <si>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</si>
  <si>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</si>
  <si>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</si>
  <si>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</si>
  <si>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</si>
  <si>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</si>
  <si>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</si>
  <si>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</si>
  <si>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</si>
  <si>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</si>
  <si>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</si>
  <si>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</si>
  <si>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</si>
  <si>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</si>
  <si>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</si>
  <si>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</si>
  <si>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</si>
  <si>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</si>
  <si>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</si>
  <si>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</si>
  <si>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</si>
  <si>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</si>
  <si>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</si>
  <si>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</si>
  <si>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</si>
  <si>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</si>
  <si>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</si>
  <si>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</si>
  <si>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</si>
  <si>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</si>
  <si>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</si>
  <si>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</si>
  <si>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</si>
  <si>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</si>
  <si>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</si>
  <si>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</si>
  <si>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</si>
  <si>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</si>
  <si>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</si>
  <si>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</si>
  <si>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</si>
  <si>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</si>
  <si>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</si>
  <si>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</si>
  <si>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</si>
  <si>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</si>
  <si>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</si>
  <si>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</si>
  <si>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</si>
  <si>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</si>
  <si>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</si>
  <si>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</si>
  <si>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</si>
  <si>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</si>
  <si>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</si>
  <si>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</si>
  <si>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</si>
  <si>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</si>
  <si>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</si>
  <si>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</si>
  <si>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</si>
  <si>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</si>
  <si>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</si>
  <si>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</si>
  <si>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</si>
  <si>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</si>
  <si>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</si>
  <si>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</si>
  <si>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</si>
  <si>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</si>
  <si>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</si>
  <si>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</si>
  <si>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</si>
  <si>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</si>
  <si>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</si>
  <si>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</si>
  <si>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</si>
  <si>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</si>
  <si>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</si>
  <si>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</si>
  <si>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</si>
  <si>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</si>
  <si>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</si>
  <si>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</si>
  <si>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</si>
  <si>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</si>
  <si>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</si>
  <si>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</si>
  <si>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</si>
  <si>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</si>
  <si>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</si>
  <si>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</si>
  <si>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</si>
  <si>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</si>
  <si>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</si>
  <si>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</si>
  <si>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</si>
  <si>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</si>
  <si>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</si>
  <si>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</si>
  <si>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</si>
  <si>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</si>
  <si>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</si>
  <si>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</si>
  <si>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</si>
  <si>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</si>
  <si>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</si>
  <si>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</si>
  <si>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</si>
  <si>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</si>
  <si>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</si>
  <si>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</si>
  <si>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</si>
  <si>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</si>
  <si>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</si>
  <si>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</si>
  <si>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</si>
  <si>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</si>
  <si>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</si>
  <si>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</si>
  <si>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</si>
  <si>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</si>
  <si>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</si>
  <si>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</si>
  <si>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</si>
  <si>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</si>
  <si>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</si>
  <si>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</si>
  <si>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</si>
  <si>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</si>
  <si>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</si>
  <si>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</si>
  <si>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</si>
  <si>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</si>
  <si>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</si>
  <si>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</si>
  <si>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</si>
  <si>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</si>
  <si>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</si>
  <si>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</si>
  <si>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</si>
  <si>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</si>
  <si>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</si>
  <si>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</si>
  <si>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</si>
  <si>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</si>
  <si>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</si>
  <si>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</si>
  <si>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</si>
  <si>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</si>
  <si>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</si>
  <si>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</si>
  <si>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</si>
  <si>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</si>
  <si>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</si>
  <si>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</si>
  <si>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</si>
  <si>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</si>
  <si>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</si>
  <si>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</si>
  <si>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</si>
  <si>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</si>
  <si>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</si>
  <si>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</si>
  <si>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</si>
  <si>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</si>
  <si>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</si>
  <si>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</si>
  <si>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</si>
  <si>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</si>
  <si>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</si>
  <si>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</si>
  <si>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</si>
  <si>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</si>
  <si>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</si>
  <si>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</si>
  <si>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</si>
  <si>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</si>
  <si>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</si>
  <si>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</si>
  <si>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</si>
  <si>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</si>
  <si>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</si>
  <si>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</si>
  <si>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</si>
  <si>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</si>
  <si>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</si>
  <si>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</si>
  <si>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</si>
  <si>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</si>
  <si>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</si>
  <si>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</si>
  <si>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</si>
  <si>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</si>
  <si>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</si>
  <si>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</si>
  <si>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</si>
  <si>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</si>
  <si>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</si>
  <si>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</si>
  <si>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</si>
  <si>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</si>
  <si>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</si>
  <si>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</si>
  <si>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</si>
  <si>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</si>
  <si>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</si>
  <si>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</si>
  <si>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</si>
  <si>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</si>
  <si>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</si>
  <si>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</si>
  <si>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</si>
  <si>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</si>
  <si>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</si>
  <si>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</si>
  <si>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</si>
  <si>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</si>
  <si>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</si>
  <si>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</si>
  <si>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</si>
  <si>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</si>
  <si>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</si>
  <si>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</si>
  <si>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</si>
  <si>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</si>
  <si>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</si>
  <si>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</si>
  <si>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</si>
  <si>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</si>
  <si>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</si>
  <si>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</si>
  <si>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</si>
  <si>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</si>
  <si>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</si>
  <si>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</si>
  <si>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</si>
  <si>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</si>
  <si>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</si>
  <si>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</si>
  <si>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</si>
  <si>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</si>
  <si>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</si>
  <si>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</si>
  <si>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</si>
  <si>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</si>
  <si>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</si>
  <si>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</si>
  <si>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</si>
  <si>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</si>
  <si>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</si>
  <si>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</si>
  <si>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</si>
  <si>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</si>
  <si>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</si>
  <si>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</si>
  <si>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</si>
  <si>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</si>
  <si>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</si>
  <si>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</si>
  <si>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</si>
  <si>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</si>
  <si>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</si>
  <si>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</si>
  <si>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</si>
  <si>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</si>
  <si>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</si>
  <si>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</si>
  <si>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</si>
  <si>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</si>
  <si>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</si>
  <si>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</si>
  <si>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</si>
  <si>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</si>
  <si>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</si>
  <si>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</si>
  <si>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</si>
  <si>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</si>
  <si>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</si>
  <si>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</si>
  <si>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</si>
  <si>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</si>
  <si>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</si>
  <si>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</si>
  <si>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</si>
  <si>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</si>
  <si>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</si>
  <si>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</si>
  <si>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</si>
  <si>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</si>
  <si>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</si>
  <si>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</si>
  <si>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</si>
  <si>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</si>
  <si>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</si>
  <si>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</si>
  <si>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</si>
  <si>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</si>
  <si>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</si>
  <si>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</si>
  <si>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</si>
  <si>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</si>
  <si>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</si>
  <si>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</si>
  <si>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</si>
  <si>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</si>
  <si>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</si>
  <si>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</si>
  <si>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</si>
  <si>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</si>
  <si>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</si>
  <si>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</si>
  <si>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</si>
  <si>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</si>
  <si>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</si>
  <si>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</si>
  <si>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</si>
  <si>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</si>
  <si>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</si>
  <si>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</si>
  <si>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</si>
  <si>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</si>
  <si>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</si>
  <si>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</si>
  <si>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</si>
  <si>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</si>
  <si>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</si>
  <si>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</si>
  <si>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</si>
  <si>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</si>
  <si>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</si>
  <si>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</si>
  <si>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</si>
  <si>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</si>
  <si>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</si>
  <si>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</si>
  <si>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</si>
  <si>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</si>
  <si>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</si>
  <si>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</si>
  <si>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</si>
  <si>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</si>
  <si>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</si>
  <si>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</si>
  <si>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</si>
  <si>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</si>
  <si>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</si>
  <si>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</si>
  <si>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</si>
  <si>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</si>
  <si>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</si>
  <si>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</si>
  <si>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</si>
  <si>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</si>
  <si>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</si>
  <si>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</si>
  <si>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</si>
  <si>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</si>
  <si>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</si>
  <si>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</si>
  <si>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</si>
  <si>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</si>
  <si>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</si>
  <si>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</si>
  <si>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</si>
  <si>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</si>
  <si>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</si>
  <si>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</si>
  <si>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</si>
  <si>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</si>
  <si>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</si>
  <si>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</si>
  <si>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</si>
  <si>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</si>
  <si>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</si>
  <si>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</si>
  <si>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</si>
  <si>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</si>
  <si>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</si>
  <si>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</si>
  <si>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</si>
  <si>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</si>
  <si>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</si>
  <si>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</si>
  <si>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</si>
  <si>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</si>
  <si>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</si>
  <si>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</si>
  <si>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</si>
  <si>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</si>
  <si>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</si>
  <si>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</si>
  <si>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</si>
  <si>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</si>
  <si>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</si>
  <si>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</si>
  <si>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</si>
  <si>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</si>
  <si>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</si>
  <si>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</si>
  <si>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</si>
  <si>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</si>
  <si>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</si>
  <si>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</si>
  <si>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</si>
  <si>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</si>
  <si>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</si>
  <si>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</si>
  <si>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</si>
  <si>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</si>
  <si>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</si>
  <si>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</si>
  <si>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</si>
  <si>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</si>
  <si>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</si>
  <si>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</si>
  <si>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</si>
  <si>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</si>
  <si>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</si>
  <si>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</si>
  <si>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</si>
  <si>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</si>
  <si>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</si>
  <si>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</si>
  <si>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</si>
  <si>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</si>
  <si>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</si>
  <si>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</si>
  <si>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</si>
  <si>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</si>
  <si>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</si>
  <si>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</si>
  <si>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</si>
  <si>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</si>
  <si>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</si>
  <si>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</si>
  <si>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</si>
  <si>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</si>
  <si>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</si>
  <si>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</si>
  <si>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</si>
  <si>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</si>
  <si>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</si>
  <si>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</si>
  <si>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</si>
  <si>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</si>
  <si>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</si>
  <si>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</si>
  <si>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</si>
  <si>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</si>
  <si>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</si>
  <si>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</si>
  <si>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</si>
  <si>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</si>
  <si>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</si>
  <si>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</si>
  <si>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</si>
  <si>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</si>
  <si>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</si>
  <si>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</si>
  <si>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</si>
  <si>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</si>
  <si>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</si>
  <si>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</si>
  <si>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</si>
  <si>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</si>
  <si>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</si>
  <si>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</si>
  <si>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</si>
  <si>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</si>
  <si>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</si>
  <si>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</si>
  <si>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</si>
  <si>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</si>
  <si>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</si>
  <si>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</si>
  <si>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</si>
  <si>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</si>
  <si>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</si>
  <si>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</si>
  <si>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</si>
  <si>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</si>
  <si>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</si>
  <si>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</si>
  <si>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</si>
  <si>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</si>
  <si>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</si>
  <si>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</si>
  <si>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</si>
  <si>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</si>
  <si>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</si>
  <si>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</si>
  <si>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</si>
  <si>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</si>
  <si>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</si>
  <si>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</si>
  <si>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</si>
  <si>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</si>
  <si>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</si>
  <si>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</si>
  <si>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</si>
  <si>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</si>
  <si>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</si>
  <si>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</si>
  <si>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</si>
  <si>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</si>
  <si>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</si>
  <si>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</si>
  <si>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</si>
  <si>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</si>
  <si>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</si>
  <si>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</si>
  <si>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</si>
  <si>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</si>
  <si>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</si>
  <si>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</si>
  <si>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</si>
  <si>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</si>
  <si>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</si>
  <si>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</si>
  <si>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</si>
  <si>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</si>
  <si>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</si>
  <si>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</si>
  <si>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</si>
  <si>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</si>
  <si>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</si>
  <si>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</si>
  <si>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</si>
  <si>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</si>
  <si>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</si>
  <si>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</si>
  <si>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</si>
  <si>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</si>
  <si>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</si>
  <si>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</si>
  <si>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</si>
  <si>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</si>
  <si>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</si>
  <si>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</si>
  <si>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</si>
  <si>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</si>
  <si>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</si>
  <si>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</si>
  <si>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</si>
  <si>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</si>
  <si>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</si>
  <si>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</si>
  <si>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</si>
  <si>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</si>
  <si>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</si>
  <si>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</si>
  <si>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</si>
  <si>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</si>
  <si>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</si>
  <si>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</si>
  <si>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</si>
  <si>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</si>
  <si>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</si>
  <si>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</si>
  <si>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</si>
  <si>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</si>
  <si>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</si>
  <si>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</si>
  <si>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</si>
  <si>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</si>
  <si>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</si>
  <si>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</si>
  <si>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</si>
  <si>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</si>
  <si>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</si>
  <si>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</si>
  <si>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</si>
  <si>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</si>
  <si>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</si>
  <si>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</si>
  <si>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</si>
  <si>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</si>
  <si>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</si>
  <si>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</si>
  <si>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</si>
  <si>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</si>
  <si>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</si>
  <si>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</si>
  <si>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</si>
  <si>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</si>
  <si>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</si>
  <si>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</si>
  <si>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</si>
  <si>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</si>
  <si>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</si>
  <si>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</si>
  <si>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</si>
  <si>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</si>
  <si>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</si>
  <si>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</si>
  <si>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</si>
  <si>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</si>
  <si>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</si>
  <si>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</si>
  <si>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</si>
  <si>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</si>
  <si>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</si>
  <si>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</si>
  <si>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</si>
  <si>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</si>
  <si>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</si>
  <si>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</si>
  <si>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</si>
  <si>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</si>
  <si>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</si>
  <si>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</si>
  <si>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</si>
  <si>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</si>
  <si>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</si>
  <si>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</si>
  <si>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</si>
  <si>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</si>
  <si>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</si>
  <si>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</si>
  <si>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</si>
  <si>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</si>
  <si>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</si>
  <si>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</si>
  <si>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</si>
  <si>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</si>
  <si>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</si>
  <si>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</si>
  <si>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</si>
  <si>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</si>
  <si>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</si>
  <si>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</si>
  <si>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</si>
  <si>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</si>
  <si>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</si>
  <si>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</si>
  <si>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</si>
  <si>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</si>
  <si>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</si>
  <si>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</si>
  <si>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</si>
  <si>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</si>
  <si>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</si>
  <si>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</si>
  <si>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</si>
  <si>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</si>
  <si>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</si>
  <si>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</si>
  <si>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</si>
  <si>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</si>
  <si>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</si>
  <si>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</si>
  <si>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</si>
  <si>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</si>
  <si>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</si>
  <si>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</si>
  <si>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</si>
  <si>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</si>
  <si>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</si>
  <si>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</si>
  <si>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</si>
  <si>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</si>
  <si>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</si>
  <si>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</si>
  <si>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</si>
  <si>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</si>
  <si>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</si>
  <si>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</si>
  <si>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</si>
  <si>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</si>
  <si>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</si>
  <si>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</si>
  <si>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</si>
  <si>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</si>
  <si>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</si>
  <si>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</si>
  <si>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</si>
  <si>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</si>
  <si>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</si>
  <si>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</si>
  <si>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</si>
  <si>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</si>
  <si>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</si>
  <si>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</si>
  <si>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</si>
  <si>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</si>
  <si>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</si>
  <si>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</si>
  <si>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</si>
  <si>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</si>
  <si>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</si>
  <si>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</si>
  <si>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</si>
  <si>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</si>
  <si>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</si>
  <si>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</si>
  <si>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</si>
  <si>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</si>
  <si>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</si>
  <si>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</si>
  <si>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</si>
  <si>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</si>
  <si>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</si>
  <si>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</si>
  <si>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</si>
  <si>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</si>
  <si>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</si>
  <si>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</si>
  <si>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</si>
  <si>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</si>
  <si>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</si>
  <si>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</si>
  <si>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</si>
  <si>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</si>
  <si>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</si>
  <si>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</si>
  <si>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</si>
  <si>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</si>
  <si>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</si>
  <si>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</si>
  <si>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</si>
  <si>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</si>
  <si>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</si>
  <si>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</si>
  <si>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</si>
  <si>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</si>
  <si>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</si>
  <si>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</si>
  <si>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</si>
  <si>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</si>
  <si>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</si>
  <si>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</si>
  <si>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</si>
  <si>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</si>
  <si>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</si>
  <si>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</si>
  <si>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</si>
  <si>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</si>
  <si>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</si>
  <si>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</si>
  <si>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</si>
  <si>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</si>
  <si>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</si>
  <si>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</si>
  <si>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</si>
  <si>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</si>
  <si>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</si>
  <si>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</si>
  <si>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</si>
  <si>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</si>
  <si>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</si>
  <si>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</si>
  <si>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</si>
  <si>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</si>
  <si>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</si>
  <si>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</si>
  <si>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</si>
  <si>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</si>
  <si>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</si>
  <si>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</si>
  <si>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</si>
  <si>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</si>
  <si>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</si>
  <si>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</si>
  <si>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</si>
  <si>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</si>
  <si>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</si>
  <si>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</si>
  <si>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</si>
  <si>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</si>
  <si>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</si>
  <si>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</si>
  <si>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</si>
  <si>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</si>
  <si>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</si>
  <si>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</si>
  <si>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</si>
  <si>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</si>
  <si>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</si>
  <si>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</si>
  <si>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</si>
  <si>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</si>
  <si>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</si>
  <si>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</si>
  <si>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</si>
  <si>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</si>
  <si>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</si>
  <si>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</si>
  <si>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</si>
  <si>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</si>
  <si>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</si>
  <si>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</si>
  <si>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</si>
  <si>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</si>
  <si>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</si>
  <si>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</si>
  <si>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</si>
  <si>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</si>
  <si>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</si>
  <si>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</si>
  <si>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</si>
  <si>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</si>
  <si>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</si>
  <si>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</si>
  <si>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</si>
  <si>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</si>
  <si>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</si>
  <si>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</si>
  <si>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</si>
  <si>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</si>
  <si>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</si>
  <si>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</si>
  <si>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</si>
  <si>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</si>
  <si>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</si>
  <si>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</si>
  <si>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</si>
  <si>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</si>
  <si>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</si>
  <si>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</si>
  <si>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</si>
  <si>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</si>
  <si>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</si>
  <si>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</si>
  <si>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</si>
  <si>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</si>
  <si>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</si>
  <si>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</si>
  <si>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</si>
  <si>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</si>
  <si>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</si>
  <si>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</si>
  <si>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</si>
  <si>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</si>
  <si>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</si>
  <si>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</si>
  <si>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</si>
  <si>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</si>
  <si>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</si>
  <si>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</si>
  <si>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</si>
  <si>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</si>
  <si>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</si>
  <si>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</si>
  <si>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</si>
  <si>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</si>
  <si>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</si>
  <si>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</si>
  <si>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</si>
  <si>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</si>
  <si>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</si>
  <si>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</si>
  <si>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</si>
  <si>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</si>
  <si>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</si>
  <si>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</si>
  <si>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</si>
  <si>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</si>
  <si>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</si>
  <si>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</si>
  <si>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</si>
  <si>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</si>
  <si>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</si>
  <si>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</si>
  <si>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</si>
  <si>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</si>
  <si>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</si>
  <si>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</si>
  <si>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</si>
  <si>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</si>
  <si>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</si>
  <si>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</si>
  <si>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</si>
  <si>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</si>
  <si>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</si>
  <si>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</si>
  <si>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</si>
  <si>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</si>
  <si>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</si>
  <si>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</si>
  <si>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</si>
  <si>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</si>
  <si>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</si>
  <si>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</si>
  <si>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</si>
  <si>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</si>
  <si>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</si>
  <si>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</si>
  <si>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</si>
  <si>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</si>
  <si>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</si>
  <si>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</si>
  <si>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</si>
  <si>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</si>
  <si>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</si>
  <si>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</si>
  <si>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</si>
  <si>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</si>
  <si>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</si>
  <si>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</si>
  <si>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</si>
  <si>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</si>
  <si>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</si>
  <si>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</si>
  <si>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</si>
  <si>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</si>
  <si>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</si>
  <si>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</si>
  <si>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</si>
  <si>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</si>
  <si>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</si>
  <si>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</si>
  <si>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</si>
  <si>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</si>
  <si>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</si>
  <si>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</si>
  <si>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</si>
  <si>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</si>
  <si>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</si>
  <si>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</si>
  <si>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</si>
  <si>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</si>
  <si>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</si>
  <si>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</si>
  <si>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</si>
  <si>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</si>
  <si>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</si>
  <si>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</si>
  <si>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</si>
  <si>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</si>
  <si>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</si>
  <si>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</si>
  <si>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</si>
  <si>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</si>
  <si>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</si>
  <si>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</si>
  <si>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</si>
  <si>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</si>
  <si>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</si>
  <si>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</si>
  <si>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</si>
  <si>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</si>
  <si>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</si>
  <si>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</si>
  <si>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</si>
  <si>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</si>
  <si>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</si>
  <si>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</si>
  <si>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</si>
  <si>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</si>
  <si>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</si>
  <si>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</si>
  <si>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</si>
  <si>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</si>
  <si>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</si>
  <si>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</si>
  <si>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</si>
  <si>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</si>
  <si>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</si>
  <si>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</si>
  <si>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</si>
  <si>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</si>
  <si>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</si>
  <si>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</si>
  <si>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</si>
  <si>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</si>
  <si>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</si>
  <si>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</si>
  <si>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</si>
  <si>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</si>
  <si>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</si>
  <si>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</si>
  <si>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</si>
  <si>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</si>
  <si>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</si>
  <si>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</si>
  <si>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</si>
  <si>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</si>
  <si>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</si>
  <si>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</si>
  <si>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</si>
  <si>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</si>
  <si>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</si>
  <si>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</si>
  <si>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</si>
  <si>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</si>
  <si>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</si>
  <si>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</si>
  <si>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</si>
  <si>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</si>
  <si>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</si>
  <si>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</si>
  <si>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</si>
  <si>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</si>
  <si>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</si>
  <si>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</si>
  <si>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</si>
  <si>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</si>
  <si>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</si>
  <si>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</si>
  <si>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</si>
  <si>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</si>
  <si>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</si>
  <si>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</si>
  <si>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</si>
  <si>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</si>
  <si>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</si>
  <si>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</si>
  <si>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</si>
  <si>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</si>
  <si>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</si>
  <si>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</si>
  <si>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</si>
  <si>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</si>
  <si>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</si>
  <si>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</si>
  <si>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</si>
  <si>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</si>
  <si>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</si>
  <si>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</si>
  <si>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</si>
  <si>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</si>
  <si>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</si>
  <si>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</si>
  <si>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</si>
  <si>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</si>
  <si>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</si>
  <si>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</si>
  <si>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</si>
  <si>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</si>
  <si>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</si>
  <si>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</si>
  <si>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</si>
  <si>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</si>
  <si>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</si>
  <si>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</si>
  <si>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</si>
  <si>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</si>
  <si>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</si>
  <si>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</si>
  <si>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</si>
  <si>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</si>
  <si>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</si>
  <si>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</si>
  <si>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</si>
  <si>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</si>
  <si>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</si>
  <si>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</si>
  <si>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</si>
  <si>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</si>
  <si>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</si>
  <si>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</si>
  <si>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</si>
  <si>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</si>
  <si>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</si>
  <si>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</si>
  <si>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</si>
  <si>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</si>
  <si>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</si>
  <si>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</si>
  <si>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</si>
  <si>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</si>
  <si>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</si>
  <si>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</si>
  <si>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</si>
  <si>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</si>
  <si>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</si>
  <si>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</si>
  <si>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</si>
  <si>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</si>
  <si>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</si>
  <si>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</si>
  <si>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</si>
  <si>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</si>
  <si>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</si>
  <si>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</si>
  <si>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</si>
  <si>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</si>
  <si>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</si>
  <si>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</si>
  <si>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</si>
  <si>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</si>
  <si>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</si>
  <si>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</si>
  <si>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</si>
  <si>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</si>
  <si>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</si>
  <si>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</si>
  <si>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</si>
  <si>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</si>
  <si>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</si>
  <si>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</si>
  <si>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</si>
  <si>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</si>
  <si>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</si>
  <si>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</si>
  <si>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</si>
  <si>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</si>
  <si>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</si>
  <si>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</si>
  <si>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</si>
  <si>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</si>
  <si>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</si>
  <si>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</si>
  <si>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</si>
  <si>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</si>
  <si>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</si>
  <si>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</si>
  <si>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</si>
  <si>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</si>
  <si>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</si>
  <si>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</si>
  <si>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</si>
  <si>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</si>
  <si>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</si>
  <si>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</si>
  <si>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</si>
  <si>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</si>
  <si>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</si>
  <si>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</si>
  <si>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</si>
  <si>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</si>
  <si>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</si>
  <si>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</si>
  <si>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</si>
  <si>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</si>
  <si>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</si>
  <si>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</si>
  <si>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</si>
  <si>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</si>
  <si>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</si>
  <si>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</si>
  <si>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</si>
  <si>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</si>
  <si>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</si>
  <si>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</si>
  <si>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</si>
  <si>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</si>
  <si>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</si>
  <si>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</si>
  <si>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</si>
  <si>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</si>
  <si>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</si>
  <si>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</si>
  <si>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</si>
  <si>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</si>
  <si>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</si>
  <si>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</si>
  <si>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</si>
  <si>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</si>
  <si>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</si>
  <si>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</si>
  <si>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</si>
  <si>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</si>
  <si>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</si>
  <si>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</si>
  <si>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</si>
  <si>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</si>
  <si>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</si>
  <si>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</si>
  <si>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</si>
  <si>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</si>
  <si>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</si>
  <si>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</si>
  <si>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</si>
  <si>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</si>
  <si>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</si>
  <si>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</si>
  <si>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</si>
  <si>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</si>
  <si>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</si>
  <si>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</si>
  <si>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</si>
  <si>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</si>
  <si>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</si>
  <si>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</si>
  <si>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</si>
  <si>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</si>
  <si>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</si>
  <si>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</si>
  <si>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</si>
  <si>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</si>
  <si>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</si>
  <si>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</si>
  <si>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</si>
  <si>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</si>
  <si>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</si>
  <si>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</si>
  <si>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</si>
  <si>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</si>
  <si>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</si>
  <si>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</si>
  <si>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</si>
  <si>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</si>
  <si>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</si>
  <si>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</si>
  <si>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</si>
  <si>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</si>
  <si>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</si>
  <si>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</si>
  <si>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</si>
  <si>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</si>
  <si>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</si>
  <si>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</si>
  <si>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</si>
  <si>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</si>
  <si>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</si>
  <si>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</si>
  <si>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</si>
  <si>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</si>
  <si>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</si>
  <si>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</si>
  <si>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</si>
  <si>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</si>
  <si>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</si>
  <si>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</si>
  <si>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</si>
  <si>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</si>
  <si>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</si>
  <si>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</si>
  <si>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</si>
  <si>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</si>
  <si>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</si>
  <si>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</si>
  <si>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</si>
  <si>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</si>
  <si>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</si>
  <si>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</si>
  <si>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</si>
  <si>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</si>
  <si>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</si>
  <si>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</si>
  <si>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</si>
  <si>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</si>
  <si>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</si>
  <si>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</si>
  <si>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</si>
  <si>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</si>
  <si>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</si>
  <si>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</si>
  <si>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</si>
  <si>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</si>
  <si>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</si>
  <si>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</si>
  <si>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</si>
  <si>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</si>
  <si>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</si>
  <si>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</si>
  <si>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</si>
  <si>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</si>
  <si>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</si>
  <si>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</si>
  <si>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</si>
  <si>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</si>
  <si>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</si>
  <si>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</si>
  <si>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</si>
  <si>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</si>
  <si>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</si>
  <si>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</si>
  <si>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</si>
  <si>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</si>
  <si>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</si>
  <si>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</si>
  <si>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</si>
  <si>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</si>
  <si>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</si>
  <si>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</si>
  <si>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</si>
  <si>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</si>
  <si>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</si>
  <si>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</si>
  <si>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</si>
  <si>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</si>
  <si>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</si>
  <si>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</si>
  <si>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</si>
  <si>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</si>
  <si>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</si>
  <si>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</si>
  <si>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</si>
  <si>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</si>
  <si>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</si>
  <si>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</si>
  <si>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</si>
  <si>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</si>
  <si>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</si>
  <si>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</si>
  <si>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</si>
  <si>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</si>
  <si>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</si>
  <si>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</si>
  <si>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</si>
  <si>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</si>
  <si>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</si>
  <si>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</si>
  <si>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</si>
  <si>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</si>
  <si>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</si>
  <si>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</si>
  <si>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</si>
  <si>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</si>
  <si>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</si>
  <si>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</si>
  <si>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</si>
  <si>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</si>
  <si>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</si>
  <si>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</si>
  <si>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</si>
  <si>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</si>
  <si>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</si>
  <si>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</si>
  <si>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</si>
  <si>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</si>
  <si>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</si>
  <si>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</si>
  <si>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</si>
  <si>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</si>
  <si>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</si>
  <si>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</si>
  <si>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</si>
  <si>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</si>
  <si>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</si>
  <si>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</si>
  <si>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</si>
  <si>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</si>
  <si>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</si>
  <si>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</si>
  <si>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</si>
  <si>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</si>
  <si>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</si>
  <si>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</si>
  <si>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</si>
  <si>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</si>
  <si>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</si>
  <si>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</si>
  <si>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</si>
  <si>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</si>
  <si>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</si>
  <si>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</si>
  <si>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</si>
  <si>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</si>
  <si>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</si>
  <si>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</si>
  <si>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</si>
  <si>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</si>
  <si>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</si>
  <si>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</si>
  <si>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</si>
  <si>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</si>
  <si>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</si>
  <si>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</si>
  <si>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</si>
  <si>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</si>
  <si>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</si>
  <si>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</si>
  <si>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</si>
  <si>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</si>
  <si>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</si>
  <si>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</si>
  <si>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</si>
  <si>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</si>
  <si>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</si>
  <si>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</si>
  <si>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</si>
  <si>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</si>
  <si>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</si>
  <si>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</si>
  <si>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</si>
  <si>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</si>
  <si>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</si>
  <si>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</si>
  <si>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</si>
  <si>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</si>
  <si>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</si>
  <si>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</si>
  <si>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</si>
  <si>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</si>
  <si>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</si>
  <si>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</si>
  <si>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</si>
  <si>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</si>
  <si>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</si>
  <si>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</si>
  <si>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</si>
  <si>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</si>
  <si>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</si>
  <si>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</si>
  <si>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</si>
  <si>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</si>
  <si>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</si>
  <si>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</si>
  <si>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</si>
  <si>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</si>
  <si>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</si>
  <si>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</si>
  <si>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</si>
  <si>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</si>
  <si>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</si>
  <si>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</si>
  <si>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</si>
  <si>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</si>
  <si>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</si>
  <si>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</si>
  <si>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</si>
  <si>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</si>
  <si>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</si>
  <si>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</si>
  <si>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</si>
  <si>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</si>
  <si>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</si>
  <si>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</si>
  <si>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</si>
  <si>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</si>
  <si>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</si>
  <si>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</si>
  <si>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</si>
  <si>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</si>
  <si>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</si>
  <si>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</si>
  <si>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</si>
  <si>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</si>
  <si>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</si>
  <si>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</si>
  <si>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</si>
  <si>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</si>
  <si>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</si>
  <si>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</si>
  <si>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</si>
  <si>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</si>
  <si>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</si>
  <si>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</si>
  <si>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</si>
  <si>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</si>
  <si>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</si>
  <si>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</si>
  <si>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</si>
  <si>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</si>
  <si>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</si>
  <si>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</si>
  <si>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</si>
  <si>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</si>
  <si>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</si>
  <si>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</si>
  <si>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</si>
  <si>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</si>
  <si>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</si>
  <si>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</si>
  <si>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</si>
  <si>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</si>
  <si>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</si>
  <si>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</si>
  <si>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</si>
  <si>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</si>
  <si>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</si>
  <si>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</si>
  <si>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</si>
  <si>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</si>
  <si>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</si>
  <si>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</si>
  <si>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</si>
  <si>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</si>
  <si>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</si>
  <si>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</si>
  <si>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</si>
  <si>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</si>
  <si>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</si>
  <si>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</si>
  <si>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</si>
  <si>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</si>
  <si>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</si>
  <si>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</si>
  <si>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</si>
  <si>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</si>
  <si>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</si>
  <si>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</si>
  <si>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</si>
  <si>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</si>
  <si>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</si>
  <si>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</si>
  <si>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</si>
  <si>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</si>
  <si>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</si>
  <si>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</si>
  <si>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</si>
  <si>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</si>
  <si>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</si>
  <si>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</si>
  <si>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</si>
  <si>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</si>
  <si>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</si>
  <si>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</si>
  <si>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</si>
  <si>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</si>
  <si>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</si>
  <si>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</si>
  <si>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</si>
  <si>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</si>
  <si>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</si>
  <si>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</si>
  <si>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</si>
  <si>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</si>
  <si>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</si>
  <si>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</si>
  <si>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</si>
  <si>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</si>
  <si>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</si>
  <si>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</si>
  <si>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</si>
  <si>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</si>
  <si>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</si>
  <si>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</si>
  <si>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</si>
  <si>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</si>
  <si>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</si>
  <si>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</si>
  <si>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</si>
  <si>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</si>
  <si>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</si>
  <si>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</si>
  <si>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</si>
  <si>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</si>
  <si>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</si>
  <si>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</si>
  <si>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</si>
  <si>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</si>
  <si>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</si>
  <si>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</si>
  <si>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</si>
  <si>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</si>
  <si>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</si>
  <si>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</si>
  <si>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</si>
  <si>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</si>
  <si>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</si>
  <si>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</si>
  <si>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</si>
  <si>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</si>
  <si>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</si>
  <si>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</si>
  <si>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</si>
  <si>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</si>
  <si>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</si>
  <si>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</si>
  <si>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</si>
  <si>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</si>
  <si>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</si>
  <si>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</si>
  <si>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</si>
  <si>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</si>
  <si>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</si>
  <si>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</si>
  <si>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</si>
  <si>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</si>
  <si>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</si>
  <si>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</si>
  <si>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</si>
  <si>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</si>
  <si>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</si>
  <si>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</si>
  <si>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</si>
  <si>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</si>
  <si>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</si>
  <si>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</si>
  <si>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</si>
  <si>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</si>
  <si>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</si>
  <si>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</si>
  <si>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</si>
  <si>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</si>
  <si>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</si>
  <si>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</si>
  <si>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</si>
  <si>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</si>
  <si>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</si>
  <si>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</si>
  <si>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</si>
  <si>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</si>
  <si>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</si>
  <si>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</si>
  <si>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</si>
  <si>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</si>
  <si>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</si>
  <si>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</si>
  <si>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</si>
  <si>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</si>
  <si>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</si>
  <si>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</si>
  <si>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</si>
  <si>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</si>
  <si>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</si>
  <si>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</si>
  <si>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</si>
  <si>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</si>
  <si>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</si>
  <si>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</si>
  <si>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</si>
  <si>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</si>
  <si>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</si>
  <si>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</si>
  <si>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</si>
  <si>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</si>
  <si>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</si>
  <si>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</si>
  <si>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</si>
  <si>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</si>
  <si>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</si>
  <si>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</si>
  <si>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</si>
  <si>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</si>
  <si>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</si>
  <si>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</si>
  <si>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</si>
  <si>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</si>
  <si>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</si>
  <si>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</si>
  <si>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</si>
  <si>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</si>
  <si>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</si>
  <si>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</si>
  <si>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</si>
  <si>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</si>
  <si>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</si>
  <si>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</si>
  <si>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</si>
  <si>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</si>
  <si>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</si>
  <si>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</si>
  <si>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</si>
  <si>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</si>
  <si>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</si>
  <si>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</si>
  <si>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</si>
  <si>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</si>
  <si>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</si>
  <si>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</si>
  <si>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</si>
  <si>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</si>
  <si>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</si>
  <si>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</si>
  <si>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</si>
  <si>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</si>
  <si>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</si>
  <si>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</si>
  <si>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</si>
  <si>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</si>
  <si>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</si>
  <si>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</si>
  <si>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</si>
  <si>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</si>
  <si>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</si>
  <si>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</si>
  <si>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</si>
  <si>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</si>
  <si>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</si>
  <si>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</si>
  <si>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</si>
  <si>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</si>
  <si>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</si>
  <si>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</si>
  <si>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</si>
  <si>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</si>
  <si>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</si>
  <si>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</si>
  <si>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</si>
  <si>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</si>
  <si>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</si>
  <si>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</si>
  <si>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</si>
  <si>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</si>
  <si>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</si>
  <si>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</si>
  <si>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</si>
  <si>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</si>
  <si>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</si>
  <si>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</si>
  <si>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</si>
  <si>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</si>
  <si>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</si>
  <si>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</si>
  <si>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</si>
  <si>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</si>
  <si>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</si>
  <si>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</si>
  <si>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</si>
  <si>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</si>
  <si>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</si>
  <si>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</si>
  <si>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</si>
  <si>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</si>
  <si>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</si>
  <si>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</si>
  <si>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</si>
  <si>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</si>
  <si>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</si>
  <si>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</si>
  <si>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</si>
  <si>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</si>
  <si>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</si>
  <si>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</si>
  <si>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</si>
  <si>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</si>
  <si>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</si>
  <si>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</si>
  <si>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</si>
  <si>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</si>
  <si>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</si>
  <si>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</si>
  <si>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</si>
  <si>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</si>
  <si>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</si>
  <si>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</si>
  <si>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</si>
  <si>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</si>
  <si>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</si>
  <si>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</si>
  <si>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</si>
  <si>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</si>
  <si>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</si>
  <si>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</si>
  <si>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</si>
  <si>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</si>
  <si>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</si>
  <si>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</si>
  <si>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</si>
  <si>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</si>
  <si>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</si>
  <si>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</si>
  <si>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</si>
  <si>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</si>
  <si>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</si>
  <si>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</si>
  <si>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</si>
  <si>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</si>
  <si>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</si>
  <si>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</si>
  <si>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</si>
  <si>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</si>
  <si>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</si>
  <si>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</si>
  <si>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</si>
  <si>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</si>
  <si>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</si>
  <si>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</si>
  <si>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</si>
  <si>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</si>
  <si>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</si>
  <si>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</si>
  <si>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</si>
  <si>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</si>
  <si>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</si>
  <si>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</si>
  <si>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</si>
  <si>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</si>
  <si>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</si>
  <si>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</si>
  <si>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</si>
  <si>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</si>
  <si>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</si>
  <si>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</si>
  <si>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</si>
  <si>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</si>
  <si>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</si>
  <si>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</si>
  <si>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</si>
  <si>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</si>
  <si>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</si>
  <si>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</si>
  <si>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</si>
  <si>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</si>
  <si>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</si>
  <si>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</si>
  <si>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</si>
  <si>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</si>
  <si>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</si>
  <si>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</si>
  <si>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</si>
  <si>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</si>
  <si>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</si>
  <si>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</si>
  <si>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</si>
  <si>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</si>
  <si>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</si>
  <si>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</si>
  <si>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</si>
  <si>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</si>
  <si>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</si>
  <si>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</si>
  <si>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</si>
  <si>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</si>
  <si>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</si>
  <si>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</si>
  <si>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</si>
  <si>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</si>
  <si>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</si>
  <si>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</si>
  <si>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</si>
  <si>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</si>
  <si>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</si>
  <si>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</si>
  <si>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</si>
  <si>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</si>
  <si>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</si>
  <si>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</si>
  <si>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</si>
  <si>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</si>
  <si>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</si>
  <si>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</si>
  <si>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</si>
  <si>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</si>
  <si>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</si>
  <si>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</si>
  <si>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</si>
  <si>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</si>
  <si>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</si>
  <si>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</si>
  <si>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</si>
  <si>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</si>
  <si>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</si>
  <si>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</si>
  <si>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</si>
  <si>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</si>
  <si>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</si>
  <si>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</si>
  <si>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</si>
  <si>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</si>
  <si>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</si>
  <si>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</si>
  <si>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</si>
  <si>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</si>
  <si>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</si>
  <si>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</si>
  <si>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</si>
  <si>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</si>
  <si>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</si>
  <si>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</si>
  <si>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</si>
  <si>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</si>
  <si>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</si>
  <si>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</si>
  <si>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</si>
  <si>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</si>
  <si>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</si>
  <si>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</si>
  <si>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</si>
  <si>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</si>
  <si>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</si>
  <si>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</si>
  <si>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</si>
  <si>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</si>
  <si>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</si>
  <si>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</si>
  <si>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</si>
  <si>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</si>
  <si>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</si>
  <si>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</si>
  <si>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</si>
  <si>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</si>
  <si>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</si>
  <si>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</si>
  <si>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</si>
  <si>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</si>
  <si>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</si>
  <si>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</si>
  <si>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</si>
  <si>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</si>
  <si>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</si>
  <si>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</si>
  <si>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</si>
  <si>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</si>
  <si>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</si>
  <si>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</si>
  <si>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</si>
  <si>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</si>
  <si>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</si>
  <si>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</si>
  <si>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</si>
  <si>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</si>
  <si>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</si>
  <si>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</si>
  <si>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</si>
  <si>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</si>
  <si>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</si>
  <si>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</si>
  <si>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</si>
  <si>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</si>
  <si>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</si>
  <si>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</si>
  <si>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</si>
  <si>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</si>
  <si>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</si>
  <si>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</si>
  <si>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</si>
  <si>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</si>
  <si>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</si>
  <si>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</si>
  <si>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</si>
  <si>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</si>
  <si>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</si>
  <si>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</si>
  <si>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</si>
  <si>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</si>
  <si>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</si>
  <si>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</si>
  <si>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</si>
  <si>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</si>
  <si>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</si>
  <si>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</si>
  <si>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</si>
  <si>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</si>
  <si>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</si>
  <si>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</si>
  <si>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</si>
  <si>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</si>
  <si>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</si>
  <si>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</si>
  <si>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</si>
  <si>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</si>
  <si>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</si>
  <si>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</si>
  <si>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</si>
  <si>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</si>
  <si>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</si>
  <si>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</si>
  <si>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</si>
  <si>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</si>
  <si>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</si>
  <si>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</si>
  <si>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</si>
  <si>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</si>
  <si>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</si>
  <si>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</si>
  <si>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</si>
  <si>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</si>
  <si>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</si>
  <si>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</si>
  <si>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</si>
  <si>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</si>
  <si>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</si>
  <si>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</si>
  <si>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</si>
  <si>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</si>
  <si>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</si>
  <si>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</si>
  <si>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</si>
  <si>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</si>
  <si>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</si>
  <si>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</si>
  <si>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</si>
  <si>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</si>
  <si>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</si>
  <si>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</si>
  <si>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</si>
  <si>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</si>
  <si>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</si>
  <si>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</si>
  <si>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</si>
  <si>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</si>
  <si>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</si>
  <si>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</si>
  <si>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</si>
  <si>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</si>
  <si>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</si>
  <si>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</si>
  <si>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</si>
  <si>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</si>
  <si>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</si>
  <si>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</si>
  <si>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</si>
  <si>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</si>
  <si>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</si>
  <si>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</si>
  <si>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</si>
  <si>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</si>
  <si>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</si>
  <si>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</si>
  <si>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</si>
  <si>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</si>
  <si>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</si>
  <si>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</si>
  <si>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</si>
  <si>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</si>
  <si>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</si>
  <si>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</si>
  <si>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</si>
  <si>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</si>
  <si>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</si>
  <si>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</si>
  <si>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</si>
  <si>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</si>
  <si>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</si>
  <si>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</si>
  <si>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</si>
  <si>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</si>
  <si>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</si>
  <si>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</si>
  <si>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</si>
  <si>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</si>
  <si>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</si>
  <si>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</si>
  <si>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</si>
  <si>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</si>
  <si>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</si>
  <si>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</si>
  <si>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</si>
  <si>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</si>
  <si>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</si>
  <si>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</si>
  <si>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</si>
  <si>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</si>
  <si>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</si>
  <si>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</si>
  <si>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</si>
  <si>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</si>
  <si>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</si>
  <si>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</si>
  <si>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</si>
  <si>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</si>
  <si>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</si>
  <si>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</si>
  <si>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</si>
  <si>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</si>
  <si>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</si>
  <si>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</si>
  <si>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</si>
  <si>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</si>
  <si>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</si>
  <si>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</si>
  <si>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</si>
  <si>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</si>
  <si>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</si>
  <si>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</si>
  <si>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</si>
  <si>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</si>
  <si>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</si>
  <si>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</si>
  <si>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</si>
  <si>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</si>
  <si>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</si>
  <si>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</si>
  <si>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</si>
  <si>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</si>
  <si>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</si>
  <si>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</si>
  <si>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</si>
  <si>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</si>
  <si>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</si>
  <si>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</si>
  <si>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</si>
  <si>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</si>
  <si>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</si>
  <si>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</si>
  <si>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</si>
  <si>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</si>
  <si>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</si>
  <si>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</si>
  <si>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</si>
  <si>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</si>
  <si>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</si>
  <si>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</si>
  <si>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</si>
  <si>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</si>
  <si>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</si>
  <si>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</si>
  <si>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</si>
  <si>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</si>
  <si>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</si>
  <si>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</si>
  <si>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</si>
  <si>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</si>
  <si>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</si>
  <si>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</si>
  <si>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</si>
  <si>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</si>
  <si>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</si>
  <si>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</si>
  <si>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</si>
  <si>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</si>
  <si>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</si>
  <si>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</si>
  <si>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</si>
  <si>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</si>
  <si>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</si>
  <si>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</si>
  <si>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</si>
  <si>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</si>
  <si>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</si>
  <si>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</si>
  <si>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</si>
  <si>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</si>
  <si>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</si>
  <si>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</si>
  <si>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</si>
  <si>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</si>
  <si>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</si>
  <si>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</si>
  <si>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</si>
  <si>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</si>
  <si>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</si>
  <si>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</si>
  <si>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</si>
  <si>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</si>
  <si>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</si>
  <si>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</si>
  <si>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</si>
  <si>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</si>
  <si>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</si>
  <si>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</si>
  <si>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</si>
  <si>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</si>
  <si>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</si>
  <si>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</si>
  <si>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</si>
  <si>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</si>
  <si>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</si>
  <si>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</si>
  <si>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</si>
  <si>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</si>
  <si>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</si>
  <si>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</si>
  <si>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</si>
  <si>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</si>
  <si>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</si>
  <si>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</si>
  <si>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</si>
  <si>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</si>
  <si>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</si>
  <si>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</si>
  <si>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</si>
  <si>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</si>
  <si>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</si>
  <si>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</si>
  <si>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</si>
  <si>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</si>
  <si>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</si>
  <si>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</si>
  <si>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</si>
  <si>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</si>
  <si>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</si>
  <si>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</si>
  <si>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</si>
  <si>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</si>
  <si>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</si>
  <si>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</si>
  <si>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</si>
  <si>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</si>
  <si>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</si>
  <si>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</si>
  <si>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</si>
  <si>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</si>
  <si>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</si>
  <si>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</si>
  <si>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</si>
  <si>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</si>
  <si>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</si>
  <si>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</si>
  <si>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</si>
  <si>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</si>
  <si>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</si>
  <si>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</si>
  <si>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</si>
  <si>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</si>
  <si>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</si>
  <si>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</si>
  <si>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</si>
  <si>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</si>
  <si>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</si>
  <si>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</si>
  <si>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</si>
  <si>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</si>
  <si>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</si>
  <si>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</si>
  <si>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</si>
  <si>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</si>
  <si>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</si>
  <si>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</si>
  <si>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</si>
  <si>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</si>
  <si>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</si>
  <si>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</si>
  <si>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</si>
  <si>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</si>
  <si>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</si>
  <si>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</si>
  <si>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</si>
  <si>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</si>
  <si>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</si>
  <si>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</si>
  <si>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</si>
  <si>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</si>
  <si>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</si>
  <si>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</si>
  <si>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</si>
  <si>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</si>
  <si>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</si>
  <si>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</si>
  <si>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</si>
  <si>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</si>
  <si>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</si>
  <si>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</si>
  <si>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</si>
  <si>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</si>
  <si>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</si>
  <si>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</si>
  <si>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</si>
  <si>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</si>
  <si>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</si>
  <si>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</si>
  <si>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</si>
  <si>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</si>
  <si>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</si>
  <si>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</si>
  <si>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</si>
  <si>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</si>
  <si>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</si>
  <si>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</si>
  <si>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</si>
  <si>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</si>
  <si>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</si>
  <si>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</si>
  <si>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</si>
  <si>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</si>
  <si>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</si>
  <si>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</si>
  <si>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</si>
  <si>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</si>
  <si>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</si>
  <si>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</si>
  <si>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</si>
  <si>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</si>
  <si>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</si>
  <si>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</si>
  <si>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</si>
  <si>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</si>
  <si>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</si>
  <si>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</si>
  <si>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</si>
  <si>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</si>
  <si>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</si>
  <si>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</si>
  <si>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</si>
  <si>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</si>
  <si>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</si>
  <si>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</si>
  <si>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</si>
  <si>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</si>
  <si>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</si>
  <si>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</si>
  <si>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</si>
  <si>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</si>
  <si>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</si>
  <si>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</si>
  <si>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</si>
  <si>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</si>
  <si>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</si>
  <si>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</si>
  <si>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</si>
  <si>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</si>
  <si>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</si>
  <si>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</si>
  <si>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</si>
  <si>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</si>
  <si>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</si>
  <si>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</si>
  <si>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</si>
  <si>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</si>
  <si>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</si>
  <si>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</si>
  <si>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</si>
  <si>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</si>
  <si>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</si>
  <si>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</si>
  <si>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</si>
  <si>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</si>
  <si>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</si>
  <si>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</si>
  <si>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</si>
  <si>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</si>
  <si>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</si>
  <si>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</si>
  <si>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</si>
  <si>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</si>
  <si>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</si>
  <si>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</si>
  <si>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</si>
  <si>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</si>
  <si>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</si>
  <si>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</si>
  <si>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</si>
  <si>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</si>
  <si>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</si>
  <si>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</si>
  <si>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</si>
  <si>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</si>
  <si>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</si>
  <si>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</si>
  <si>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</si>
  <si>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</si>
  <si>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</si>
  <si>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</si>
  <si>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</si>
  <si>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</si>
  <si>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</si>
  <si>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</si>
  <si>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</si>
  <si>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</si>
  <si>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</si>
  <si>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</si>
  <si>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</si>
  <si>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</si>
  <si>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</si>
  <si>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</si>
  <si>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</si>
  <si>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</si>
  <si>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</si>
  <si>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</si>
  <si>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</si>
  <si>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</si>
  <si>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</si>
  <si>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</si>
  <si>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</si>
  <si>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</si>
  <si>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</si>
  <si>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</si>
  <si>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</si>
  <si>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</si>
  <si>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</si>
  <si>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</si>
  <si>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</si>
  <si>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</si>
  <si>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</si>
  <si>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</si>
  <si>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</si>
  <si>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</si>
  <si>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</si>
  <si>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</si>
  <si>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</si>
  <si>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</si>
  <si>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</si>
  <si>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</si>
  <si>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</si>
  <si>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</si>
  <si>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</si>
  <si>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</si>
  <si>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</si>
  <si>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</si>
  <si>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</si>
  <si>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</si>
  <si>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</si>
  <si>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</si>
  <si>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</si>
  <si>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</si>
  <si>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</si>
  <si>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</si>
  <si>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</si>
  <si>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</si>
  <si>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</si>
  <si>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</si>
  <si>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</si>
  <si>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</si>
  <si>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</si>
  <si>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</si>
  <si>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</si>
  <si>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</si>
  <si>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</si>
  <si>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</si>
  <si>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</si>
  <si>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</si>
  <si>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</si>
  <si>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</si>
  <si>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</si>
  <si>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</si>
  <si>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</si>
  <si>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</si>
  <si>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</si>
  <si>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</si>
  <si>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</si>
  <si>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</si>
  <si>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</si>
  <si>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</si>
  <si>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</si>
  <si>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</si>
  <si>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</si>
  <si>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</si>
  <si>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</si>
  <si>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</si>
  <si>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</si>
  <si>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</si>
  <si>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</si>
  <si>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</si>
  <si>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</si>
  <si>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</si>
  <si>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</si>
  <si>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</si>
  <si>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</si>
  <si>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</si>
  <si>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</si>
  <si>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</si>
  <si>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</si>
  <si>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</si>
  <si>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</si>
  <si>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</si>
  <si>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</si>
  <si>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</si>
  <si>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</si>
  <si>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</si>
  <si>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</si>
  <si>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</si>
  <si>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</si>
  <si>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</si>
  <si>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</si>
  <si>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</si>
  <si>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</si>
  <si>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</si>
  <si>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</si>
  <si>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</si>
  <si>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</si>
  <si>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</si>
  <si>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</si>
  <si>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</si>
  <si>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</si>
  <si>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</si>
  <si>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</si>
  <si>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</si>
  <si>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</si>
  <si>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</si>
  <si>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</si>
  <si>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</si>
  <si>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</si>
  <si>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</si>
  <si>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</si>
  <si>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</si>
  <si>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</si>
  <si>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</si>
  <si>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</si>
  <si>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</si>
  <si>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</si>
  <si>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</si>
  <si>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</si>
  <si>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</si>
  <si>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</si>
  <si>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</si>
  <si>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</si>
  <si>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</si>
  <si>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</si>
  <si>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</si>
  <si>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</si>
  <si>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</si>
  <si>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</si>
  <si>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</si>
  <si>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</si>
  <si>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</si>
  <si>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</si>
  <si>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</si>
  <si>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</si>
  <si>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</si>
  <si>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</si>
  <si>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</si>
  <si>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</si>
  <si>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</si>
  <si>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</si>
  <si>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</si>
  <si>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</si>
  <si>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</si>
  <si>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</si>
  <si>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</si>
  <si>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</si>
  <si>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</si>
  <si>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</si>
  <si>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</si>
  <si>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</si>
  <si>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</si>
  <si>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</si>
  <si>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</si>
  <si>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</si>
  <si>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</si>
  <si>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</si>
  <si>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</si>
  <si>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</si>
  <si>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</si>
  <si>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</si>
  <si>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</si>
  <si>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</si>
  <si>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</si>
  <si>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</si>
  <si>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</si>
  <si>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</si>
  <si>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</si>
  <si>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</si>
  <si>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</si>
  <si>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</si>
  <si>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</si>
  <si>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</si>
  <si>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</si>
  <si>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</si>
  <si>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</si>
  <si>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</si>
  <si>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</si>
  <si>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</si>
  <si>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</si>
  <si>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</si>
  <si>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</si>
  <si>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</si>
  <si>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</si>
  <si>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</si>
  <si>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</si>
  <si>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</si>
  <si>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</si>
  <si>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</si>
  <si>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</si>
  <si>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</si>
  <si>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</si>
  <si>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</si>
  <si>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</si>
  <si>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</si>
  <si>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</si>
  <si>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</si>
  <si>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</si>
  <si>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</si>
  <si>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</si>
  <si>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</si>
  <si>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</si>
  <si>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</si>
  <si>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</si>
  <si>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</si>
  <si>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</si>
  <si>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</si>
  <si>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</si>
  <si>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</si>
  <si>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</si>
  <si>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</si>
  <si>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</si>
  <si>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</si>
  <si>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</si>
  <si>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</si>
  <si>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</si>
  <si>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</si>
  <si>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</si>
  <si>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</si>
  <si>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</si>
  <si>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</si>
  <si>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</si>
  <si>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</si>
  <si>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</si>
  <si>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</si>
  <si>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</si>
  <si>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</si>
  <si>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</si>
  <si>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</si>
  <si>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</si>
  <si>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</si>
  <si>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</si>
  <si>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</si>
  <si>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</si>
  <si>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</si>
  <si>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</si>
  <si>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</si>
  <si>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</si>
  <si>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</si>
  <si>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</si>
  <si>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</si>
  <si>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</si>
  <si>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</si>
  <si>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</si>
  <si>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</si>
  <si>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</si>
  <si>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</si>
  <si>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</si>
  <si>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</si>
  <si>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</si>
  <si>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</si>
  <si>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</si>
  <si>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</si>
  <si>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</si>
  <si>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</si>
  <si>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</si>
  <si>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</si>
  <si>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</si>
  <si>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</si>
  <si>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</si>
  <si>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</si>
  <si>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</si>
  <si>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</si>
  <si>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</si>
  <si>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</si>
  <si>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</si>
  <si>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</si>
  <si>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</si>
  <si>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</si>
  <si>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</si>
  <si>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</si>
  <si>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</si>
  <si>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</si>
  <si>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</si>
  <si>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</si>
  <si>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</si>
  <si>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</si>
  <si>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</si>
  <si>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</si>
  <si>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</si>
  <si>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</si>
  <si>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</si>
  <si>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</si>
  <si>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</si>
  <si>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</si>
  <si>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</si>
  <si>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</si>
  <si>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</si>
  <si>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</si>
  <si>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</si>
  <si>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</si>
  <si>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</si>
  <si>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</si>
  <si>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</si>
  <si>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</si>
  <si>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</si>
  <si>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</si>
  <si>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</si>
  <si>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</si>
  <si>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</si>
  <si>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</si>
  <si>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</si>
  <si>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</si>
  <si>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</si>
  <si>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</si>
  <si>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</si>
  <si>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</si>
  <si>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</si>
  <si>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</si>
  <si>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</si>
  <si>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</si>
  <si>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</si>
  <si>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</si>
  <si>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</si>
  <si>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</si>
  <si>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</si>
  <si>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</si>
  <si>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</si>
  <si>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</si>
  <si>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</si>
  <si>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</si>
  <si>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</si>
  <si>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</si>
  <si>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</si>
  <si>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</si>
  <si>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</si>
  <si>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</si>
  <si>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</si>
  <si>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</si>
  <si>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</si>
  <si>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</si>
  <si>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</si>
  <si>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</si>
  <si>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</si>
  <si>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</si>
  <si>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</si>
  <si>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</si>
  <si>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</si>
  <si>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</si>
  <si>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</si>
  <si>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</si>
  <si>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</si>
  <si>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</si>
  <si>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</si>
  <si>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</si>
  <si>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</si>
  <si>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</si>
  <si>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</si>
  <si>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</si>
  <si>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</si>
  <si>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</si>
  <si>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</si>
  <si>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</si>
  <si>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</si>
  <si>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</si>
  <si>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</si>
  <si>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</si>
  <si>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</si>
  <si>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</si>
  <si>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</si>
  <si>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</si>
  <si>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</si>
  <si>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</si>
  <si>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</si>
  <si>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</si>
  <si>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</si>
  <si>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</si>
  <si>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</si>
  <si>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</si>
  <si>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</si>
  <si>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</si>
  <si>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</si>
  <si>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</si>
  <si>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</si>
  <si>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</si>
  <si>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</si>
  <si>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</si>
  <si>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</si>
  <si>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</si>
  <si>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</si>
  <si>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</si>
  <si>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</si>
  <si>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</si>
  <si>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</si>
  <si>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</si>
  <si>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</si>
  <si>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</si>
  <si>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</si>
  <si>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</si>
  <si>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</si>
  <si>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</si>
  <si>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</si>
  <si>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</si>
  <si>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</si>
  <si>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</si>
  <si>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</si>
  <si>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</si>
  <si>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</si>
  <si>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</si>
  <si>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</si>
  <si>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</si>
  <si>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</si>
  <si>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</si>
  <si>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</si>
  <si>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</si>
  <si>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</si>
  <si>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</si>
  <si>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</si>
  <si>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</si>
  <si>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</si>
  <si>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</si>
  <si>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</si>
  <si>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</si>
  <si>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</si>
  <si>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</si>
  <si>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</si>
  <si>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</si>
  <si>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</si>
  <si>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</si>
  <si>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</si>
  <si>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</si>
  <si>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</si>
  <si>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</si>
  <si>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</si>
  <si>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</si>
  <si>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</si>
  <si>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</si>
  <si>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</si>
  <si>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</si>
  <si>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</si>
  <si>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</si>
  <si>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</si>
  <si>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</si>
  <si>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</si>
  <si>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</si>
  <si>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</si>
  <si>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</si>
  <si>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</si>
  <si>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</si>
  <si>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</si>
  <si>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</si>
  <si>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</si>
  <si>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</si>
  <si>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</si>
  <si>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</si>
  <si>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</si>
  <si>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</si>
  <si>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</si>
  <si>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</si>
  <si>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</si>
  <si>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</si>
  <si>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</si>
  <si>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</si>
  <si>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</si>
  <si>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</si>
  <si>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</si>
  <si>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</si>
  <si>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</si>
  <si>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</si>
  <si>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</si>
  <si>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</si>
  <si>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</si>
  <si>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</si>
  <si>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</si>
  <si>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</si>
  <si>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</si>
  <si>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</si>
  <si>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</si>
  <si>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</si>
  <si>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</si>
  <si>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</si>
  <si>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</si>
  <si>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</si>
  <si>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</si>
  <si>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</si>
  <si>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</si>
  <si>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</si>
  <si>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</si>
  <si>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</si>
  <si>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</si>
  <si>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</si>
  <si>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</si>
  <si>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</si>
  <si>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</si>
  <si>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</si>
  <si>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</si>
  <si>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</si>
  <si>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</si>
  <si>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</si>
  <si>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</si>
  <si>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</si>
  <si>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</si>
  <si>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</si>
  <si>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</si>
  <si>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</si>
  <si>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</si>
  <si>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</si>
  <si>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</si>
  <si>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</si>
  <si>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</si>
  <si>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</si>
  <si>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</si>
  <si>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</si>
  <si>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</si>
  <si>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</si>
  <si>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</si>
  <si>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</si>
  <si>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</si>
  <si>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</si>
  <si>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</si>
  <si>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</si>
  <si>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</si>
  <si>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</si>
  <si>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</si>
  <si>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</si>
  <si>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</si>
  <si>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</si>
  <si>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</si>
  <si>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</si>
  <si>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</si>
  <si>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</si>
  <si>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</si>
  <si>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</si>
  <si>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</si>
  <si>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</si>
  <si>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</si>
  <si>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</si>
  <si>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</si>
  <si>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</si>
  <si>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</si>
  <si>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</si>
  <si>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</si>
  <si>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</si>
  <si>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</si>
  <si>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</si>
  <si>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</si>
  <si>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</si>
  <si>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</si>
  <si>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</si>
  <si>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</si>
  <si>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</si>
  <si>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</si>
  <si>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</si>
  <si>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</si>
  <si>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</si>
  <si>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</si>
  <si>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</si>
  <si>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</si>
  <si>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</si>
  <si>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</si>
  <si>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</si>
  <si>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</si>
  <si>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</si>
  <si>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</si>
  <si>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</si>
  <si>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</si>
  <si>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</si>
  <si>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</si>
  <si>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</si>
  <si>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</si>
  <si>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</si>
  <si>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</si>
  <si>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</si>
  <si>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</si>
  <si>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</si>
  <si>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</si>
  <si>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</si>
  <si>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</si>
  <si>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</si>
  <si>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</si>
  <si>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</si>
  <si>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</si>
  <si>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</si>
  <si>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</si>
  <si>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</si>
  <si>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</si>
  <si>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</si>
  <si>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</si>
  <si>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</si>
  <si>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</si>
  <si>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</si>
  <si>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</si>
  <si>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</si>
  <si>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</si>
  <si>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</si>
  <si>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</si>
  <si>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</si>
  <si>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</si>
  <si>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</si>
  <si>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</si>
  <si>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</si>
  <si>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</si>
  <si>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</si>
  <si>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</si>
  <si>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</si>
  <si>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</si>
  <si>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</si>
  <si>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</si>
  <si>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</si>
  <si>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</si>
  <si>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</si>
  <si>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</si>
  <si>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</si>
  <si>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</si>
  <si>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</si>
  <si>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</si>
  <si>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</si>
  <si>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</si>
  <si>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</si>
  <si>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</si>
  <si>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</si>
  <si>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</si>
  <si>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</si>
  <si>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</si>
  <si>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</si>
  <si>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</si>
  <si>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</si>
  <si>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</si>
  <si>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</si>
  <si>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</si>
  <si>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</si>
  <si>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</si>
  <si>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</si>
  <si>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</si>
  <si>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</si>
  <si>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</si>
  <si>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</si>
  <si>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</si>
  <si>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</si>
  <si>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</si>
  <si>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</si>
  <si>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</si>
  <si>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</si>
  <si>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</si>
  <si>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</si>
  <si>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</si>
  <si>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</si>
  <si>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</si>
  <si>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</si>
  <si>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</si>
  <si>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</si>
  <si>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</si>
  <si>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</si>
  <si>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</si>
  <si>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</si>
  <si>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</si>
  <si>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</si>
  <si>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</si>
  <si>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</si>
  <si>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</si>
  <si>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</si>
  <si>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</si>
  <si>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</si>
  <si>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</si>
  <si>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</si>
  <si>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</si>
  <si>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</si>
  <si>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</si>
  <si>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</si>
  <si>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</si>
  <si>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</si>
  <si>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</si>
  <si>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</si>
  <si>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</si>
  <si>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</si>
  <si>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</si>
  <si>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</si>
  <si>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</si>
  <si>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</si>
  <si>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</si>
  <si>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</si>
  <si>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</si>
  <si>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</si>
  <si>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</si>
  <si>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</si>
  <si>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</si>
  <si>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</si>
  <si>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</si>
  <si>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</si>
  <si>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</si>
  <si>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</si>
  <si>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</si>
  <si>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</si>
  <si>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</si>
  <si>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</si>
  <si>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</si>
  <si>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</si>
  <si>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</si>
  <si>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</si>
  <si>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</si>
  <si>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</si>
  <si>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</si>
  <si>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</si>
  <si>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</si>
  <si>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</si>
  <si>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</si>
  <si>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</si>
  <si>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</si>
  <si>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</si>
  <si>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</si>
  <si>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</si>
  <si>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</si>
  <si>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</si>
  <si>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</si>
  <si>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</si>
  <si>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</si>
  <si>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</si>
  <si>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</si>
  <si>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</si>
  <si>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</si>
  <si>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</si>
  <si>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</si>
  <si>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</si>
  <si>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</si>
  <si>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</si>
  <si>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</si>
  <si>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</si>
  <si>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</si>
  <si>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</si>
  <si>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</si>
  <si>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</si>
  <si>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</si>
  <si>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</si>
  <si>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</si>
  <si>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</si>
  <si>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</si>
  <si>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</si>
  <si>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</si>
  <si>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</si>
  <si>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</si>
  <si>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</si>
  <si>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</si>
  <si>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</si>
  <si>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</si>
  <si>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</si>
  <si>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</si>
  <si>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</si>
  <si>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</si>
  <si>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</si>
  <si>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</si>
  <si>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</si>
  <si>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</si>
  <si>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</si>
  <si>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</si>
  <si>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</si>
  <si>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</si>
  <si>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</si>
  <si>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</si>
  <si>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</si>
  <si>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</si>
  <si>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</si>
  <si>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</si>
  <si>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</si>
  <si>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</si>
  <si>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</si>
  <si>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</si>
  <si>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</si>
  <si>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</si>
  <si>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</si>
  <si>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</si>
  <si>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</si>
  <si>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</si>
  <si>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</si>
  <si>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</si>
  <si>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</si>
  <si>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</si>
  <si>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</si>
  <si>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</si>
  <si>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</si>
  <si>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</si>
  <si>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</si>
  <si>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</si>
  <si>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</si>
  <si>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</si>
  <si>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</si>
  <si>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</si>
  <si>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</si>
  <si>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</si>
  <si>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</si>
  <si>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</si>
  <si>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</si>
  <si>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</si>
  <si>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</si>
  <si>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</si>
  <si>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</si>
  <si>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</si>
  <si>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</si>
  <si>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</si>
  <si>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</si>
  <si>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</si>
  <si>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</si>
  <si>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</si>
  <si>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</si>
  <si>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</si>
  <si>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</si>
  <si>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</si>
  <si>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</si>
  <si>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</si>
  <si>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</si>
  <si>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</si>
  <si>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</si>
  <si>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</si>
  <si>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</si>
  <si>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</si>
  <si>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</si>
  <si>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</si>
  <si>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</si>
  <si>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</si>
  <si>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</si>
  <si>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</si>
  <si>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</si>
  <si>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</si>
  <si>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</si>
  <si>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</si>
  <si>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</si>
  <si>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</si>
  <si>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</si>
  <si>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</si>
  <si>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</si>
  <si>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</si>
  <si>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</si>
  <si>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</si>
  <si>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</si>
  <si>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</si>
  <si>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</si>
  <si>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</si>
  <si>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</si>
  <si>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</si>
  <si>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</si>
  <si>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</si>
  <si>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</si>
  <si>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</si>
  <si>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</si>
  <si>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</si>
  <si>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</si>
  <si>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</si>
  <si>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</si>
  <si>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</si>
  <si>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</si>
  <si>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</si>
  <si>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</si>
  <si>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</si>
  <si>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</si>
  <si>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</si>
  <si>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</si>
  <si>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</si>
  <si>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</si>
  <si>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</si>
  <si>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</si>
  <si>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</si>
  <si>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</si>
  <si>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</si>
  <si>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</si>
  <si>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</si>
  <si>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</si>
  <si>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</si>
  <si>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</si>
  <si>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</si>
  <si>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</si>
  <si>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</si>
  <si>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</si>
  <si>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</si>
  <si>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</si>
  <si>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</si>
  <si>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</si>
  <si>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</si>
  <si>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</si>
  <si>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</si>
  <si>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</si>
  <si>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</si>
  <si>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</si>
  <si>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</si>
  <si>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</si>
  <si>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</si>
  <si>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</si>
  <si>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</si>
  <si>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</si>
  <si>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</si>
  <si>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</si>
  <si>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</si>
  <si>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</si>
  <si>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</si>
  <si>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</si>
  <si>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</si>
  <si>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</si>
  <si>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</si>
  <si>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</si>
  <si>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</si>
  <si>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</si>
  <si>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</si>
  <si>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</si>
  <si>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</si>
  <si>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</si>
  <si>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</si>
  <si>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</si>
  <si>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</si>
  <si>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</si>
  <si>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</si>
  <si>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</si>
  <si>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</si>
  <si>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</si>
  <si>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</si>
  <si>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</si>
  <si>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</si>
  <si>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</si>
  <si>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</si>
  <si>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</si>
  <si>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</si>
  <si>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</si>
  <si>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</si>
  <si>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</si>
  <si>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</si>
  <si>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</si>
  <si>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</si>
  <si>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</si>
  <si>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</si>
  <si>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</si>
  <si>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</si>
  <si>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</si>
  <si>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</si>
  <si>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</si>
  <si>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</si>
  <si>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</si>
  <si>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</si>
  <si>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</si>
  <si>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</si>
  <si>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</si>
  <si>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</si>
  <si>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</si>
  <si>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</si>
  <si>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</si>
  <si>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</si>
  <si>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</si>
  <si>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</si>
  <si>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</si>
  <si>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</si>
  <si>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</si>
  <si>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</si>
  <si>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</si>
  <si>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</si>
  <si>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</si>
  <si>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</si>
  <si>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</si>
  <si>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</si>
  <si>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</si>
  <si>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</si>
  <si>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</si>
  <si>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</si>
  <si>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</si>
  <si>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</si>
  <si>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</si>
  <si>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</si>
  <si>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</si>
  <si>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</si>
  <si>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</si>
  <si>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</si>
  <si>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</si>
  <si>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</si>
  <si>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</si>
  <si>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</si>
  <si>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</si>
  <si>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</si>
  <si>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</si>
  <si>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</si>
  <si>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</si>
  <si>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</si>
  <si>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</si>
  <si>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</si>
  <si>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</si>
  <si>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</si>
  <si>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</si>
  <si>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</si>
  <si>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</si>
  <si>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</si>
  <si>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</si>
  <si>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</si>
  <si>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</si>
  <si>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</si>
  <si>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</si>
  <si>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</si>
  <si>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</si>
  <si>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</si>
  <si>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</si>
  <si>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</si>
  <si>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</si>
  <si>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</si>
  <si>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</si>
  <si>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</si>
  <si>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</si>
  <si>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</si>
  <si>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</si>
  <si>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</si>
  <si>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</si>
  <si>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</si>
  <si>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</si>
  <si>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</si>
  <si>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</si>
  <si>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</si>
  <si>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</si>
  <si>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</si>
  <si>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</si>
  <si>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</si>
  <si>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</si>
  <si>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</si>
  <si>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</si>
  <si>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</si>
  <si>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</si>
  <si>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</si>
  <si>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</si>
  <si>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</si>
  <si>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</si>
  <si>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</si>
  <si>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</si>
  <si>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</si>
  <si>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</si>
  <si>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</si>
  <si>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</si>
  <si>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</si>
  <si>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</si>
  <si>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</si>
  <si>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</si>
  <si>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</si>
  <si>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</si>
  <si>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</si>
  <si>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</si>
  <si>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</si>
  <si>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</si>
  <si>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</si>
  <si>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</si>
  <si>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</si>
  <si>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</si>
  <si>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</si>
  <si>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</si>
  <si>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</si>
  <si>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</si>
  <si>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</si>
  <si>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</si>
  <si>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</si>
  <si>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</si>
  <si>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</si>
  <si>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</si>
  <si>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</si>
  <si>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</si>
  <si>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</si>
  <si>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</si>
  <si>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</si>
  <si>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</si>
  <si>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</si>
  <si>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</si>
  <si>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</si>
  <si>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</si>
  <si>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</si>
  <si>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</si>
  <si>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</si>
  <si>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</si>
  <si>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</si>
  <si>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</si>
  <si>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</si>
  <si>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</si>
  <si>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</si>
  <si>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</si>
  <si>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</si>
  <si>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</si>
  <si>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</si>
  <si>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</si>
  <si>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</si>
  <si>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</si>
  <si>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</si>
  <si>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</si>
  <si>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</si>
  <si>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</si>
  <si>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</si>
  <si>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</si>
  <si>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</si>
  <si>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</si>
  <si>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</si>
  <si>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</si>
  <si>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</si>
  <si>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</si>
  <si>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</si>
  <si>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</si>
  <si>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</si>
  <si>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</si>
  <si>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</si>
  <si>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</si>
  <si>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</si>
  <si>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</si>
  <si>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</si>
  <si>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</si>
  <si>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</si>
  <si>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</si>
  <si>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</si>
  <si>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</si>
  <si>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</si>
  <si>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</si>
  <si>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</si>
  <si>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</si>
  <si>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</si>
  <si>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</si>
  <si>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</si>
  <si>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</si>
  <si>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</si>
  <si>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</si>
  <si>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</si>
  <si>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</si>
  <si>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</si>
  <si>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</si>
  <si>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</si>
  <si>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</si>
  <si>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</si>
  <si>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</si>
  <si>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</si>
  <si>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</si>
  <si>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</si>
  <si>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</si>
  <si>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</si>
  <si>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</si>
  <si>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</si>
  <si>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</si>
  <si>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</si>
  <si>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</si>
  <si>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</si>
  <si>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</si>
  <si>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</si>
  <si>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</si>
  <si>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</si>
  <si>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</si>
  <si>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</si>
  <si>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</si>
  <si>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</si>
  <si>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</si>
  <si>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</si>
  <si>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</si>
  <si>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</si>
  <si>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</si>
  <si>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</si>
  <si>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</si>
  <si>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</si>
  <si>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</si>
  <si>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</si>
  <si>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</si>
  <si>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</si>
  <si>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</si>
  <si>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</si>
  <si>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</si>
  <si>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</si>
  <si>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</si>
  <si>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</si>
  <si>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</si>
  <si>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</si>
  <si>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</si>
  <si>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</si>
  <si>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</si>
  <si>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</si>
  <si>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</si>
  <si>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</si>
  <si>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</si>
  <si>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</si>
  <si>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</si>
  <si>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</si>
  <si>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</si>
  <si>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</si>
  <si>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</si>
  <si>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</si>
  <si>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</si>
  <si>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</si>
  <si>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</si>
  <si>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</si>
  <si>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</si>
  <si>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</si>
  <si>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</si>
  <si>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</si>
  <si>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</si>
  <si>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</si>
  <si>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</si>
  <si>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</si>
  <si>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</si>
  <si>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</si>
  <si>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</si>
  <si>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</si>
  <si>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</si>
  <si>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</si>
  <si>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</si>
  <si>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</si>
  <si>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</si>
  <si>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</si>
  <si>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</si>
  <si>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</si>
  <si>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</si>
  <si>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</si>
  <si>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</si>
  <si>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</si>
  <si>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</si>
  <si>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</si>
  <si>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</si>
  <si>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</si>
  <si>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</si>
  <si>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</si>
  <si>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</si>
  <si>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</si>
  <si>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</si>
  <si>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</si>
  <si>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</si>
  <si>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</si>
  <si>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</si>
  <si>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</si>
  <si>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</si>
  <si>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</si>
  <si>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</si>
  <si>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</si>
  <si>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</si>
  <si>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</si>
  <si>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</si>
  <si>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</si>
  <si>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</si>
  <si>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</si>
  <si>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</si>
  <si>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</si>
  <si>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</si>
  <si>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</si>
  <si>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</si>
  <si>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</si>
  <si>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</si>
  <si>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</si>
  <si>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</si>
  <si>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</si>
  <si>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</si>
  <si>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</si>
  <si>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</si>
  <si>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</si>
  <si>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</si>
  <si>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</si>
  <si>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</si>
  <si>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</si>
  <si>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</si>
  <si>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</si>
  <si>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</si>
  <si>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</si>
  <si>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</si>
  <si>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</si>
  <si>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</si>
  <si>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</si>
  <si>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</si>
  <si>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</si>
  <si>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</si>
  <si>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</si>
  <si>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</si>
  <si>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</si>
  <si>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</si>
  <si>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</si>
  <si>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</si>
  <si>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</si>
  <si>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</si>
  <si>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</si>
  <si>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</si>
  <si>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</si>
  <si>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</si>
  <si>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</si>
  <si>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</si>
  <si>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</si>
  <si>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</si>
  <si>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</si>
  <si>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</si>
  <si>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</si>
  <si>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</si>
  <si>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</si>
  <si>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</si>
  <si>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</si>
  <si>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</si>
  <si>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</si>
  <si>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</si>
  <si>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</si>
  <si>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</si>
  <si>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</si>
  <si>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</si>
  <si>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</si>
  <si>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</si>
  <si>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</si>
  <si>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</si>
  <si>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</si>
  <si>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</si>
  <si>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</si>
  <si>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</si>
  <si>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</si>
  <si>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</si>
  <si>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</si>
  <si>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</si>
  <si>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</si>
  <si>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</si>
  <si>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</si>
  <si>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</si>
  <si>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</si>
  <si>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</si>
  <si>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</si>
  <si>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</si>
  <si>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</si>
  <si>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</si>
  <si>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</si>
  <si>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</si>
  <si>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</si>
  <si>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</si>
  <si>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</si>
  <si>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</si>
  <si>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</si>
  <si>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</si>
  <si>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</si>
  <si>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</si>
  <si>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</si>
  <si>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</si>
  <si>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</si>
  <si>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</si>
  <si>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</si>
  <si>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</si>
  <si>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</si>
  <si>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</si>
  <si>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</si>
  <si>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</si>
  <si>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</si>
  <si>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</si>
  <si>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</si>
  <si>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</si>
  <si>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</si>
  <si>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</si>
  <si>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</si>
  <si>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</si>
  <si>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</si>
  <si>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</si>
  <si>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</si>
  <si>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</si>
  <si>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</si>
  <si>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</si>
  <si>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</si>
  <si>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</si>
  <si>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</si>
  <si>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</si>
  <si>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</si>
  <si>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</si>
  <si>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</si>
  <si>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</si>
  <si>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</si>
  <si>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</si>
  <si>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</si>
  <si>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</si>
  <si>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</si>
  <si>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</si>
  <si>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</si>
  <si>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</si>
  <si>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</si>
  <si>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</si>
  <si>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</si>
  <si>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</si>
  <si>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</si>
  <si>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</si>
  <si>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</si>
  <si>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</si>
  <si>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</si>
  <si>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</si>
  <si>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</si>
  <si>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</si>
  <si>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</si>
  <si>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</si>
  <si>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</si>
  <si>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</si>
  <si>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</si>
  <si>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</si>
  <si>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</si>
  <si>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</si>
  <si>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</si>
  <si>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</si>
  <si>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</si>
  <si>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</si>
  <si>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</si>
  <si>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</si>
  <si>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</si>
  <si>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</si>
  <si>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</si>
  <si>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</si>
  <si>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</si>
  <si>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</si>
  <si>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</si>
  <si>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</si>
  <si>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</si>
  <si>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</si>
  <si>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</si>
  <si>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</si>
  <si>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</si>
  <si>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</si>
  <si>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</si>
  <si>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</si>
  <si>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</si>
  <si>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</si>
  <si>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</si>
  <si>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</si>
  <si>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</si>
  <si>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</si>
  <si>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</si>
  <si>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</si>
  <si>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</si>
  <si>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</si>
  <si>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</si>
  <si>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</si>
  <si>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</si>
  <si>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</si>
  <si>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</si>
  <si>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</si>
  <si>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</si>
  <si>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</si>
  <si>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</si>
  <si>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</si>
  <si>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</si>
  <si>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</si>
  <si>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</si>
  <si>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</si>
  <si>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</si>
  <si>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</si>
  <si>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</si>
  <si>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</si>
  <si>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</si>
  <si>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</si>
  <si>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</si>
  <si>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</si>
  <si>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</si>
  <si>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</si>
  <si>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</si>
  <si>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</si>
  <si>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</si>
  <si>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</si>
  <si>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</si>
  <si>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</si>
  <si>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</si>
  <si>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</si>
  <si>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</si>
  <si>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</si>
  <si>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</si>
  <si>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</si>
  <si>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</si>
  <si>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</si>
  <si>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</si>
  <si>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</si>
  <si>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</si>
  <si>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</si>
  <si>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</si>
  <si>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</si>
  <si>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</si>
  <si>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</si>
  <si>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</si>
  <si>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</si>
  <si>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</si>
  <si>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</si>
  <si>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</si>
  <si>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</si>
  <si>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</si>
  <si>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</si>
  <si>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</si>
  <si>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</si>
  <si>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</si>
  <si>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</si>
  <si>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</si>
  <si>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</si>
  <si>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</si>
  <si>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</si>
  <si>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</si>
  <si>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</si>
  <si>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</si>
  <si>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</si>
  <si>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</si>
  <si>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</si>
  <si>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</si>
  <si>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</si>
  <si>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</si>
  <si>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</si>
  <si>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</si>
  <si>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</si>
  <si>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</si>
  <si>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</si>
  <si>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</si>
  <si>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</si>
  <si>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</si>
  <si>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</si>
  <si>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</si>
  <si>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</si>
  <si>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</si>
  <si>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</si>
  <si>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</si>
  <si>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</si>
  <si>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</si>
  <si>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</si>
  <si>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</si>
  <si>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</si>
  <si>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</si>
  <si>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</si>
  <si>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</si>
  <si>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</si>
  <si>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</si>
  <si>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</si>
  <si>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</si>
  <si>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</si>
  <si>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</si>
  <si>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</si>
  <si>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</si>
  <si>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</si>
  <si>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</si>
  <si>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</si>
  <si>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</si>
  <si>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</si>
  <si>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</si>
  <si>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</si>
  <si>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</si>
  <si>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</si>
  <si>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</si>
  <si>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</si>
  <si>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</si>
  <si>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</si>
  <si>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</si>
  <si>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</si>
  <si>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</si>
  <si>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</si>
  <si>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</si>
  <si>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</si>
  <si>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</si>
  <si>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</si>
  <si>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</si>
  <si>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</si>
  <si>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</si>
  <si>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</si>
  <si>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</si>
  <si>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</si>
  <si>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</si>
  <si>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</si>
  <si>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</si>
  <si>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</si>
  <si>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</si>
  <si>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</si>
  <si>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</si>
  <si>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</si>
  <si>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</si>
  <si>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</si>
  <si>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</si>
  <si>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</si>
  <si>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</si>
  <si>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</si>
  <si>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</si>
  <si>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</si>
  <si>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</si>
  <si>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</si>
  <si>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</si>
  <si>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</si>
  <si>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</si>
  <si>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</si>
  <si>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</si>
  <si>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</si>
  <si>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</si>
  <si>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</si>
  <si>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</si>
  <si>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</si>
  <si>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</si>
  <si>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</si>
  <si>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</si>
  <si>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</si>
  <si>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</si>
  <si>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</si>
  <si>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</si>
  <si>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</si>
  <si>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</si>
  <si>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</si>
  <si>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</si>
  <si>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</si>
  <si>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</si>
  <si>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</si>
  <si>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</si>
  <si>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</si>
  <si>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</si>
  <si>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</si>
  <si>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</si>
  <si>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</si>
  <si>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</si>
  <si>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</si>
  <si>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</si>
  <si>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</si>
  <si>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</si>
  <si>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</si>
  <si>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</si>
  <si>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</si>
  <si>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</si>
  <si>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</si>
  <si>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</si>
  <si>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</si>
  <si>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</si>
  <si>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</si>
  <si>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</si>
  <si>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</si>
  <si>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</si>
  <si>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</si>
  <si>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</si>
  <si>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</si>
  <si>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</si>
  <si>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</si>
  <si>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</si>
  <si>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</si>
  <si>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</si>
  <si>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</si>
  <si>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</si>
  <si>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</si>
  <si>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</si>
  <si>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</si>
  <si>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</si>
  <si>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</si>
  <si>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</si>
  <si>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</si>
  <si>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</si>
  <si>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</si>
  <si>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</si>
  <si>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</si>
  <si>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</si>
  <si>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</si>
  <si>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</si>
  <si>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</si>
  <si>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</si>
  <si>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</si>
  <si>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</si>
  <si>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</si>
  <si>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</si>
  <si>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</si>
  <si>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</si>
  <si>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</si>
  <si>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</si>
  <si>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</si>
  <si>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</si>
  <si>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</si>
  <si>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</si>
  <si>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</si>
  <si>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</si>
  <si>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</si>
  <si>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</si>
  <si>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</si>
  <si>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</si>
  <si>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</si>
  <si>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</si>
  <si>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</si>
  <si>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</si>
  <si>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</si>
  <si>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</si>
  <si>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</si>
  <si>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</si>
  <si>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</si>
  <si>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</si>
  <si>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</si>
  <si>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</si>
  <si>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</si>
  <si>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</si>
  <si>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</si>
  <si>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</si>
  <si>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</si>
  <si>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</si>
  <si>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</si>
  <si>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</si>
  <si>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</si>
  <si>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</si>
  <si>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</si>
  <si>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</si>
  <si>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</si>
  <si>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</si>
  <si>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</si>
  <si>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</si>
  <si>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</si>
  <si>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</si>
  <si>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</si>
  <si>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</si>
  <si>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</si>
  <si>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</si>
  <si>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</si>
  <si>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</si>
  <si>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</si>
  <si>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</si>
  <si>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</si>
  <si>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</si>
  <si>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</si>
  <si>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</si>
  <si>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</si>
  <si>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</si>
  <si>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</si>
  <si>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</si>
  <si>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</si>
  <si>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</si>
  <si>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</si>
  <si>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</si>
  <si>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</si>
  <si>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</si>
  <si>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</si>
  <si>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</si>
  <si>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</si>
  <si>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</si>
  <si>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</si>
  <si>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</si>
  <si>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</si>
  <si>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</si>
  <si>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</si>
  <si>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</si>
  <si>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</si>
  <si>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</si>
  <si>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</si>
  <si>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</si>
  <si>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</si>
  <si>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</si>
  <si>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</si>
  <si>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</si>
  <si>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</si>
  <si>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</si>
  <si>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</si>
  <si>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</si>
  <si>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</si>
  <si>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</si>
  <si>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</si>
  <si>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</si>
  <si>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</si>
  <si>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</si>
  <si>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</si>
  <si>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</si>
  <si>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</si>
  <si>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</si>
  <si>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</si>
  <si>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</si>
  <si>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</si>
  <si>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</si>
  <si>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</si>
  <si>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</si>
  <si>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</si>
  <si>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</si>
  <si>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</si>
  <si>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</si>
  <si>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</si>
  <si>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</si>
  <si>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</si>
  <si>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</si>
  <si>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</si>
  <si>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</si>
  <si>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</si>
  <si>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</si>
  <si>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</si>
  <si>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</si>
  <si>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</si>
  <si>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</si>
  <si>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</si>
  <si>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</si>
  <si>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</si>
  <si>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</si>
  <si>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</si>
  <si>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</si>
  <si>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</si>
  <si>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</si>
  <si>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</si>
  <si>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</si>
  <si>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</si>
  <si>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</si>
  <si>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</si>
  <si>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</si>
  <si>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</si>
  <si>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</si>
  <si>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</si>
  <si>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</si>
  <si>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</si>
  <si>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</si>
  <si>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</si>
  <si>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</si>
  <si>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</si>
  <si>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</si>
  <si>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</si>
  <si>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</si>
  <si>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</si>
  <si>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</si>
  <si>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</si>
  <si>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</si>
  <si>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</si>
  <si>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</si>
  <si>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</si>
  <si>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</si>
  <si>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</si>
  <si>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</si>
  <si>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</si>
  <si>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</si>
  <si>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</si>
  <si>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</si>
  <si>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</si>
  <si>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</si>
  <si>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</si>
  <si>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</si>
  <si>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</si>
  <si>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</si>
  <si>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</si>
  <si>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</si>
  <si>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</si>
  <si>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</si>
  <si>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</si>
  <si>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</si>
  <si>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</si>
  <si>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</si>
  <si>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</si>
  <si>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</si>
  <si>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</si>
  <si>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</si>
  <si>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</si>
  <si>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</si>
  <si>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</si>
  <si>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</si>
  <si>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</si>
  <si>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</si>
  <si>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</si>
  <si>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</si>
  <si>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</si>
  <si>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</si>
  <si>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</si>
  <si>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</si>
  <si>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</si>
  <si>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</si>
  <si>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</si>
  <si>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</si>
  <si>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</si>
  <si>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</si>
  <si>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</si>
  <si>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</si>
  <si>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</si>
  <si>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</si>
  <si>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</si>
  <si>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</si>
  <si>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</si>
  <si>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</si>
  <si>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</si>
  <si>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</si>
  <si>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</si>
  <si>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</si>
  <si>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</si>
  <si>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</si>
  <si>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</si>
  <si>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</si>
  <si>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</si>
  <si>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</si>
  <si>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</si>
  <si>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</si>
  <si>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</si>
  <si>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</si>
  <si>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</si>
  <si>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</si>
  <si>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</si>
  <si>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</si>
  <si>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</si>
  <si>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</si>
  <si>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</si>
  <si>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</si>
  <si>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</si>
  <si>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</si>
  <si>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</si>
  <si>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</si>
  <si>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</si>
  <si>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</si>
  <si>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</si>
  <si>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</si>
  <si>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</si>
  <si>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</si>
  <si>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</si>
  <si>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</si>
  <si>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</si>
  <si>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</si>
  <si>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</si>
  <si>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</si>
  <si>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</si>
  <si>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</si>
  <si>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</si>
  <si>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</si>
  <si>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</si>
  <si>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</si>
  <si>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</si>
  <si>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</si>
  <si>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</si>
  <si>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</si>
  <si>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</si>
  <si>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</si>
  <si>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</si>
  <si>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</si>
  <si>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</si>
  <si>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</si>
  <si>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</si>
  <si>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</si>
  <si>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</si>
  <si>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</si>
  <si>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</si>
  <si>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</si>
  <si>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</si>
  <si>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</si>
  <si>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</si>
  <si>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</si>
  <si>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</si>
  <si>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</si>
  <si>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</si>
  <si>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</si>
  <si>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</si>
  <si>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</si>
  <si>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</si>
  <si>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</si>
  <si>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</si>
  <si>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</si>
  <si>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</si>
  <si>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</si>
  <si>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</si>
  <si>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</si>
  <si>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</si>
  <si>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</si>
  <si>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</si>
  <si>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</si>
  <si>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</si>
  <si>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</si>
  <si>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</si>
  <si>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</si>
  <si>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</si>
  <si>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</si>
  <si>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</si>
  <si>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</si>
  <si>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</si>
  <si>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</si>
  <si>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</si>
  <si>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</si>
  <si>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</si>
  <si>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</si>
  <si>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</si>
  <si>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</si>
  <si>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</si>
  <si>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</si>
  <si>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</si>
  <si>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</si>
  <si>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</si>
  <si>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</si>
  <si>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</si>
  <si>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</si>
  <si>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</si>
  <si>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</si>
  <si>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</si>
  <si>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</si>
  <si>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</si>
  <si>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</si>
  <si>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</si>
  <si>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</si>
  <si>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</si>
  <si>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</si>
  <si>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</si>
  <si>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</si>
  <si>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</si>
  <si>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</si>
  <si>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</si>
  <si>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</si>
  <si>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</si>
  <si>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</si>
  <si>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</si>
  <si>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</si>
  <si>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</si>
  <si>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</si>
  <si>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</si>
  <si>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</si>
  <si>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</si>
  <si>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</si>
  <si>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</si>
  <si>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</si>
  <si>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</si>
  <si>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</si>
  <si>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</si>
  <si>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</si>
  <si>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</si>
  <si>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</si>
  <si>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</si>
  <si>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</si>
  <si>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</si>
  <si>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</si>
  <si>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</si>
  <si>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</si>
  <si>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</si>
  <si>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</si>
  <si>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</si>
  <si>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</si>
  <si>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</si>
  <si>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</si>
  <si>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</si>
  <si>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</si>
  <si>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</si>
  <si>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</si>
  <si>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</si>
  <si>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</si>
  <si>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</si>
  <si>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</si>
  <si>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</si>
  <si>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</si>
  <si>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</si>
  <si>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</si>
  <si>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</si>
  <si>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</si>
  <si>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</si>
  <si>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</si>
  <si>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</si>
  <si>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</si>
  <si>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</si>
  <si>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</si>
  <si>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</si>
  <si>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</si>
  <si>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</si>
  <si>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</si>
  <si>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</si>
  <si>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</si>
  <si>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</si>
  <si>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</si>
  <si>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</si>
  <si>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</si>
  <si>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</si>
  <si>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</si>
  <si>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</si>
  <si>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</si>
  <si>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</si>
  <si>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</si>
  <si>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</si>
  <si>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</si>
  <si>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</si>
  <si>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</si>
  <si>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</si>
  <si>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</si>
  <si>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</si>
  <si>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</si>
  <si>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</si>
  <si>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</si>
  <si>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</si>
  <si>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</si>
  <si>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</si>
  <si>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</si>
  <si>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</si>
  <si>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</si>
  <si>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</si>
  <si>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</si>
  <si>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</si>
  <si>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</si>
  <si>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</si>
  <si>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</si>
  <si>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</si>
  <si>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</si>
  <si>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</si>
  <si>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</si>
  <si>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</si>
  <si>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</si>
  <si>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</si>
  <si>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</si>
  <si>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</si>
  <si>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</si>
  <si>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</si>
  <si>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</si>
  <si>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</si>
  <si>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</si>
  <si>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</si>
  <si>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</si>
  <si>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</si>
  <si>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</si>
  <si>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</si>
  <si>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</si>
  <si>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</si>
  <si>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</si>
  <si>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</si>
  <si>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</si>
  <si>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</si>
  <si>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</si>
  <si>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</si>
  <si>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</si>
  <si>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</si>
  <si>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</si>
  <si>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</si>
  <si>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</si>
  <si>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</si>
  <si>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</si>
  <si>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</si>
  <si>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</si>
  <si>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</si>
  <si>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</si>
  <si>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</si>
  <si>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</si>
  <si>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</si>
  <si>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</si>
  <si>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</si>
  <si>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</si>
  <si>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</si>
  <si>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</si>
  <si>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</si>
  <si>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</si>
  <si>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</si>
  <si>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</si>
  <si>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</si>
  <si>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</si>
  <si>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</si>
  <si>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</si>
  <si>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</si>
  <si>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</si>
  <si>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</si>
  <si>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</si>
  <si>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</si>
  <si>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</si>
  <si>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</si>
  <si>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</si>
  <si>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</si>
  <si>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</si>
  <si>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</si>
  <si>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</si>
  <si>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</si>
  <si>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</si>
  <si>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</si>
  <si>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</si>
  <si>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</si>
  <si>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</si>
  <si>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</si>
  <si>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</si>
  <si>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</si>
  <si>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</si>
  <si>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</si>
  <si>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</si>
  <si>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</si>
  <si>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</si>
  <si>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</si>
  <si>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</si>
  <si>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</si>
  <si>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</si>
  <si>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</si>
  <si>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</si>
  <si>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</si>
  <si>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</si>
  <si>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</si>
  <si>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</si>
  <si>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</si>
  <si>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</si>
  <si>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</si>
  <si>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</si>
  <si>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</si>
  <si>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</si>
  <si>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</si>
  <si>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</si>
  <si>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</si>
  <si>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</si>
  <si>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</si>
  <si>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</si>
  <si>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</si>
  <si>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</si>
  <si>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</si>
  <si>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</si>
  <si>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</si>
  <si>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</si>
  <si>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</si>
  <si>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</si>
  <si>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</si>
  <si>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</si>
  <si>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</si>
  <si>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</si>
  <si>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</si>
  <si>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</si>
  <si>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</si>
  <si>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</si>
  <si>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</si>
  <si>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</si>
  <si>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</si>
  <si>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</si>
  <si>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</si>
  <si>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</si>
  <si>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</si>
  <si>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</si>
  <si>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</si>
  <si>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</si>
  <si>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</si>
  <si>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</si>
  <si>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</si>
  <si>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</si>
  <si>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</si>
  <si>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</si>
  <si>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</si>
  <si>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</si>
  <si>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</si>
  <si>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</si>
  <si>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</si>
  <si>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</si>
  <si>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</si>
  <si>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</si>
  <si>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</si>
  <si>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</si>
  <si>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</si>
  <si>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</si>
  <si>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</si>
  <si>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</si>
  <si>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</si>
  <si>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</si>
  <si>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</si>
  <si>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</si>
  <si>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</si>
  <si>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</si>
  <si>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</si>
  <si>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</si>
  <si>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</si>
  <si>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</si>
  <si>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</si>
  <si>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</si>
  <si>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</si>
  <si>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</si>
  <si>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</si>
  <si>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</si>
  <si>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</si>
  <si>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</si>
  <si>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</si>
  <si>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</si>
  <si>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</si>
  <si>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</si>
  <si>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</si>
  <si>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</si>
  <si>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</si>
  <si>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</si>
  <si>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</si>
  <si>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</si>
  <si>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</si>
  <si>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</si>
  <si>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</si>
  <si>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</si>
  <si>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</si>
  <si>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</si>
  <si>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</si>
  <si>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</si>
  <si>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</si>
  <si>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</si>
  <si>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</si>
  <si>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</si>
  <si>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</si>
  <si>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</si>
  <si>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</si>
  <si>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</si>
  <si>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</si>
  <si>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</si>
  <si>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</si>
  <si>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</si>
  <si>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</si>
  <si>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</si>
  <si>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</si>
  <si>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</si>
  <si>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</si>
  <si>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</si>
  <si>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</si>
  <si>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</si>
  <si>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</si>
  <si>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</si>
  <si>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</si>
  <si>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</si>
  <si>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</si>
  <si>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</si>
  <si>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</si>
  <si>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</si>
  <si>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</si>
  <si>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</si>
  <si>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</si>
  <si>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</si>
  <si>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</si>
  <si>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</si>
  <si>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</si>
  <si>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</si>
  <si>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</si>
  <si>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</si>
  <si>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</si>
  <si>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</si>
  <si>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</si>
  <si>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</si>
  <si>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</si>
  <si>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</si>
  <si>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</si>
  <si>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</si>
  <si>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</si>
  <si>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</si>
  <si>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</si>
  <si>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</si>
  <si>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</si>
  <si>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</si>
  <si>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</si>
  <si>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</si>
  <si>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</si>
  <si>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</si>
  <si>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</si>
  <si>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</si>
  <si>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</si>
  <si>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</si>
  <si>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</si>
  <si>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</si>
  <si>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</si>
  <si>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</si>
  <si>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</si>
  <si>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</si>
  <si>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</si>
  <si>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</si>
  <si>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</si>
  <si>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</si>
  <si>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</si>
  <si>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</si>
  <si>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</si>
  <si>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</si>
  <si>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</si>
  <si>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</si>
  <si>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</si>
  <si>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</si>
  <si>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</si>
  <si>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</si>
  <si>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</si>
  <si>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</si>
  <si>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</si>
  <si>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</si>
  <si>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</si>
  <si>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</si>
  <si>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</si>
  <si>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</si>
  <si>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</si>
  <si>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</si>
  <si>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</si>
  <si>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</si>
  <si>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</si>
  <si>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</si>
  <si>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</si>
  <si>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</si>
  <si>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</si>
  <si>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</si>
  <si>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</si>
  <si>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</si>
  <si>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</si>
  <si>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</si>
  <si>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</si>
  <si>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</si>
  <si>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</si>
  <si>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</si>
  <si>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</si>
  <si>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</si>
  <si>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</si>
  <si>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</si>
  <si>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</si>
  <si>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</si>
  <si>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</si>
  <si>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</si>
  <si>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</si>
  <si>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</si>
  <si>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</si>
  <si>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</si>
  <si>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</si>
  <si>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</si>
  <si>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</si>
  <si>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</si>
  <si>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</si>
  <si>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</si>
  <si>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</si>
  <si>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</si>
  <si>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</si>
  <si>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</si>
  <si>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</si>
  <si>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</si>
  <si>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</si>
  <si>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</si>
  <si>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</si>
  <si>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</si>
  <si>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</si>
  <si>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</si>
  <si>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</si>
  <si>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</si>
  <si>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</si>
  <si>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</si>
  <si>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</si>
  <si>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</si>
  <si>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</si>
  <si>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</si>
  <si>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</si>
  <si>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</si>
  <si>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</si>
  <si>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</si>
  <si>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</si>
  <si>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</si>
  <si>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</si>
  <si>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</si>
  <si>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</si>
  <si>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</si>
  <si>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</si>
  <si>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</si>
  <si>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</si>
  <si>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</si>
  <si>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</si>
  <si>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</si>
  <si>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</si>
  <si>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</si>
  <si>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</si>
  <si>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</si>
  <si>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</si>
  <si>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</si>
  <si>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</si>
  <si>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</si>
  <si>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</si>
  <si>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</si>
  <si>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</si>
  <si>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</si>
  <si>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</si>
  <si>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</si>
  <si>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</si>
  <si>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</si>
  <si>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</si>
  <si>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</si>
  <si>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</si>
  <si>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</si>
  <si>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</si>
  <si>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</si>
  <si>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</si>
  <si>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</si>
  <si>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</si>
  <si>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</si>
  <si>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</si>
  <si>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</si>
  <si>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</si>
  <si>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</si>
  <si>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</si>
  <si>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</si>
  <si>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</si>
  <si>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</si>
  <si>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</si>
  <si>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</si>
  <si>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</si>
  <si>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</si>
  <si>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</si>
  <si>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</si>
  <si>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</si>
  <si>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</si>
  <si>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</si>
  <si>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</si>
  <si>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</si>
  <si>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</si>
  <si>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</si>
  <si>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</si>
  <si>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</si>
  <si>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</si>
  <si>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</si>
  <si>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</si>
  <si>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</si>
  <si>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</si>
  <si>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</si>
  <si>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</si>
  <si>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</si>
  <si>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</si>
  <si>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</si>
  <si>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</si>
  <si>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</si>
  <si>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</si>
  <si>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</si>
  <si>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</si>
  <si>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</si>
  <si>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</si>
  <si>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</si>
  <si>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</si>
  <si>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</si>
  <si>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</si>
  <si>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</si>
  <si>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</si>
  <si>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</si>
  <si>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</si>
  <si>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</si>
  <si>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</si>
  <si>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</si>
  <si>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</si>
  <si>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</si>
  <si>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</si>
  <si>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</si>
  <si>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</si>
  <si>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</si>
  <si>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</si>
  <si>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</si>
  <si>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</si>
  <si>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</si>
  <si>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</si>
  <si>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</si>
  <si>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</si>
  <si>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</si>
  <si>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</si>
  <si>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</si>
  <si>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</si>
  <si>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</si>
  <si>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</si>
  <si>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</si>
  <si>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</si>
  <si>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</si>
  <si>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</si>
  <si>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</si>
  <si>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</si>
  <si>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</si>
  <si>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</si>
  <si>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</si>
  <si>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</si>
  <si>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</si>
  <si>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</si>
  <si>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</si>
  <si>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</si>
  <si>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</si>
  <si>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PCM-20251210-00003053</t>
  </si>
  <si>
    <t xml:space="preserve">Major </t>
  </si>
  <si>
    <t>ETA 90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</si>
  <si>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</si>
  <si>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</si>
  <si>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</si>
  <si>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</si>
  <si>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</si>
  <si>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</si>
  <si>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</si>
  <si>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</si>
  <si>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</si>
  <si>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</si>
  <si>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</si>
  <si>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</si>
  <si>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</si>
  <si>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</si>
  <si>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</si>
  <si>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PCM-20251210-00002850</t>
  </si>
  <si>
    <t>EM team on the way need 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</si>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</sst>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4" totalsRowShown="0" headerRowDxfId="97" dataDxfId="96" headerRowBorderDxfId="94" tableBorderDxfId="95" totalsRowBorderDxfId="93">
  <autoFilter ref="A1:L1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7" dataDxfId="46" headerRowBorderDxfId="44" tableBorderDxfId="45" totalsRowBorderDxfId="43">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4"/>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338.8563901620364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15589</v>
      </c>
      <c r="E3" s="122" t="s">
        <v>39109</v>
      </c>
      <c r="F3" s="121">
        <v>46001.803946759261</v>
      </c>
      <c r="G3" s="120">
        <f ca="1">IFERROR(NOW()-F3,"-")</f>
        <v>8.6932870181044564E-4</v>
      </c>
      <c r="H3" s="121">
        <v>46001.798391203702</v>
      </c>
      <c r="I3" s="123" t="str">
        <f>IFERROR(VLOOKUP(D3,DB!A:F,6,0),"")</f>
        <v>Generator-DG</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46001.804816087963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46001.804816087963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46001.804816087963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46001.804816087963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46001.804816087963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46001.804816087963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46001.804816087963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46001.804816087963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46001.804816087963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46001.804816087963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46001.804816087963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46001.804816087963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46001.804816087963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46001.804816087963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46001.804816087963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46001.804816087963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46001.804816087963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46001.804816087963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46001.804816087963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46001.804816087963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46001.804816087963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46001.804816087963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46001.804816087963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46001.804816087963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46001.804816087963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46001.804816087963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46001.804816087963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46001.804816087963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46001.804816087963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46001.804816087963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46001.804816087963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46001.804816087963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46001.804816087963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46001.804816087963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46001.804816087963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46001.804816087963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46001.804816087963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46001.804816087963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46001.804816087963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46001.804816087963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46001.804816087963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46001.804816087963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46001.804816087963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46001.804816087963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46001.804816087963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46001.804816087963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46001.804816087963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46001.804816087963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46001.804816087963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46001.804816087963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46001.804816087963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46001.804816087963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46001.804816087963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46001.804816087963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46001.804816087963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46001.804816087963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46001.804816087963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46001.804816087963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46001.804816087963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46001.804816087963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46001.804816087963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46001.804816087963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46001.804816087963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46001.804816087963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46001.804816087963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46001.804816087963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46001.804816087963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46001.804816087963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46001.804816087963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46001.804816087963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46001.804816087963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46001.804816087963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46001.804816087963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46001.804816087963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46001.804816087963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46001.804816087963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46001.804816087963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46001.804816087963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46001.804816087963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46001.804816087963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46001.804816087963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46001.804816087963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46001.804816087963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46001.804816087963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46001.804816087963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46001.804816087963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46001.804816087963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46001.804816087963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46001.804816087963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46001.804816087963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46001.804816087963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46001.804816087963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46001.804816087963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46001.804816087963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46001.804816087963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46001.804816087963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46001.804816087963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46001.804816087963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46001.804816087963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46001.804816087963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46001.804816087963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46001.804816087963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46001.804816087963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46001.804816087963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46001.804816087963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46001.804816087963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46001.804816087963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46001.804816087963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46001.804816087963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46001.804816087963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46001.804816087963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46001.804816087963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46001.804816087963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46001.804816087963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46001.804816087963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46001.804816087963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46001.804816087963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46001.804816087963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46001.804816087963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46001.804816087963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46001.804816087963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46001.804816087963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46001.804816087963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46001.804816087963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46001.804816087963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46001.804816087963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46001.804816087963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46001.804816087963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46001.804816087963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46001.804816087963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46001.804816087963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46001.804816087963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46001.804816087963</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46001.804816087963</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46001.804816087963</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46001.804816087963</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46001.804816087963</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46001.804816087963</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46001.804816087963</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46001.804816087963</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46001.804816087963</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46001.804816087963</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46001.804816087963</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46001.804816087963</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46001.804816087963</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46001.804816087963</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46001.804816087963</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46001.804816087963</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46001.804816087963</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46001.804816087963</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46001.804816087963</v>
      </c>
      <c r="H154" s="121"/>
      <c r="I154" s="123" t="str">
        <f>IFERROR(VLOOKUP(D154,DB!A:F,6,0),"")</f>
        <v/>
      </c>
      <c r="J154" s="123" t="str">
        <f>IFERROR(VLOOKUP(D154,DB!A:G,7,0),"")</f>
        <v/>
      </c>
      <c r="K154" s="119"/>
      <c r="L154" s="118" t="str">
        <f>IFERROR(VLOOKUP(D154,DB!A:I,9,0),"")</f>
        <v/>
      </c>
    </row>
  </sheetData>
  <customSheetViews>
    <customSheetView guid="{F6042A99-DD27-4453-835D-0834D95730CC}" filter="1" showAutoFilter="1">
      <pageMargins left="0" right="0" top="0" bottom="0" header="0" footer="0"/>
      <autoFilter ref="B1:M1" xr:uid="{092E0161-BBF1-4E72-8288-AF59CF4091F4}"/>
    </customSheetView>
  </customSheetViews>
  <dataValidations count="2">
    <dataValidation allowBlank="1" showInputMessage="1" showErrorMessage="1" sqref="E1" xr:uid="{5DBA255D-CDD9-49FB-AD3C-AF70AB4EE696}"/>
    <dataValidation type="list" allowBlank="1" showInputMessage="1" showErrorMessage="1" sqref="E2:E1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176.80497812500107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17.417397106481076</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4.4494341435201932</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R2</v>
      </c>
      <c r="C6" s="18"/>
      <c r="D6" s="18" t="s">
        <v>39121</v>
      </c>
      <c r="E6" s="81"/>
      <c r="F6" s="97"/>
      <c r="G6" s="98">
        <f ca="1">IFERROR(NOW()-F6,"-")</f>
        <v>46001.804816087963</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46001.804816087963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46001.804816087963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46001.804816087963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46001.804816087963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46001.804816087963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46001.804816087963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46001.804816087963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46001.804816087963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46001.804816087963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46001.804816087963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46001.804816087963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46001.804816087963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46001.804816087963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46001.804816087963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46001.804816087963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46001.804816087963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46001.804816087963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46001.804816087963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46001.804816087963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46001.804816087963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46001.804816087963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46001.804816087963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46001.804816087963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46001.804816087963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46001.804816087963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46001.804816087963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46001.804816087963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46001.804816087963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46001.804816087963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46001.804816087963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46001.804816087963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46001.804816087963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46001.804816087963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46001.804816087963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46001.804816087963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46001.804816087963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46001.804816087963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46001.804816087963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46001.804816087963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46001.804816087963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46001.804816087963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46001.804816087963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46001.804816087963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46001.804816087963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46001.804816087963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46001.804816087963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46001.804816087963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46001.804816087963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46001.804816087963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46001.804816087963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46001.804816087963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46001.804816087963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46001.804816087963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46001.804816087963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46001.804816087963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46001.804816087963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46001.804816087963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46001.804816087963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46001.804816087963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46001.804816087963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46001.804816087963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46001.804816087963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46001.804816087963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46001.804816087963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46001.804816087963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46001.804816087963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46001.804816087963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46001.804816087963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46001.804816087963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46001.804816087963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46001.804816087963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46001.804816087963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46001.804816087963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46001.804816087963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46001.804816087963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46001.804816087963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46001.804816087963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46001.804816087963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46001.804816087963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46001.804816087963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46001.804816087963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46001.804816087963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46001.804816087963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46001.804816087963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46001.804816087963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46001.804816087963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46001.804816087963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46001.804816087963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46001.804816087963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46001.804816087963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46001.804816087963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46001.804816087963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46001.804816087963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46001.804816087963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46001.804816087963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46001.804816087963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46001.804816087963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46001.804816087963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46001.804816087963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46001.804816087963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46001.804816087963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46001.804816087963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46001.804816087963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46001.804816087963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46001.804816087963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46001.804816087963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46001.804816087963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46001.804816087963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46001.804816087963</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46001.804816087963</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46001.804816087963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46001.804816087963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46001.804816087963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46001.804816087963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46001.804816087963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46001.804816087963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46001.804816087963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46001.804816087963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46001.804816087963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46001.804816087963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46001.804816087963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46001.804816087963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46001.804816087963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46001.804816087963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46001.804816087963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46001.804816087963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46001.804816087963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46001.804816087963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46001.804816087963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46001.804816087963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46001.804816087963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46001.804816087963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46001.804816087963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46001.804816087963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46001.804816087963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46001.804816087963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46001.804816087963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46001.804816087963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46001.804816087963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46001.804816087963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46001.804816087963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46001.804816087963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46001.804816087963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46001.804816087963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46001.804816087963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46001.804816087963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46001.804816087963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46001.804816087963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46001.804816087963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46001.804816087963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46001.804816087963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46001.804816087963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46001.804816087963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46001.804816087963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46001.804816087963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46001.804816087963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46001.804816087963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46001.804816087963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46001.804816087963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46001.804816087963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46001.804816087963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46001.804816087963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46001.804816087963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46001.804816087963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46001.804816087963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46001.804816087963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46001.804816087963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46001.804816087963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46001.804816087963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46001.804816087963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46001.804816087963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46001.804816087963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46001.804816087963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46001.804816087963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46001.804816087963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46001.804816087963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46001.804816087963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46001.804816087963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46001.804816087963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46001.804816087963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46001.804816087963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46001.804816087963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46001.804816087963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46001.804816087963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46001.804816087963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46001.804816087963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46001.804816087963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46001.804816087963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46001.804816087963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46001.804816087963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46001.804816087963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46001.804816087963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46001.804816087963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46001.804816087963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46001.804816087963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46001.804816087963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46001.804816087963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46001.804816087963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46001.804816087963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46001.804816087963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46001.804816087963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46001.804816087963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46001.804816087963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46001.804816087963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46001.804816087963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46001.804816087963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46001.804816087963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46001.804816087963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46001.804816087963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46001.804816087963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46001.804816087963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46001.804816087963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46001.804816087963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46001.804816087963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46001.804816087963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46001.804816087963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46001.804816087963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46001.804816087963</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46001.804816087963</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46001.804816087963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46001.804816087963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46001.804816087963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46001.804816087963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46001.804816087963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46001.804816087963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46001.804816087963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46001.804816087963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46001.804816087963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46001.804816087963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46001.804816087963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46001.804816087963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46001.804816087963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46001.804816087963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46001.804816087963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46001.804816087963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46001.804816087963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46001.804816087963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46001.804816087963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46001.804816087963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46001.804816087963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46001.804816087963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46001.804816087963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46001.804816087963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46001.804816087963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46001.804816087963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46001.804816087963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46001.804816087963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46001.804816087963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46001.804816087963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46001.804816087963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46001.804816087963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46001.804816087963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46001.804816087963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46001.804816087963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46001.804816087963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46001.804816087963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46001.804816087963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46001.804816087963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46001.804816087963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46001.804816087963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46001.804816087963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46001.804816087963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46001.804816087963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46001.804816087963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46001.804816087963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46001.804816087963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46001.804816087963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46001.804816087963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46001.804816087963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46001.804816087963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46001.804816087963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46001.804816087963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46001.804816087963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46001.804816087963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46001.804816087963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46001.804816087963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46001.804816087963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46001.804816087963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46001.804816087963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46001.804816087963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46001.804816087963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46001.804816087963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46001.804816087963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46001.804816087963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46001.804816087963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46001.804816087963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46001.804816087963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46001.804816087963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46001.804816087963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46001.804816087963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46001.804816087963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46001.804816087963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46001.804816087963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46001.804816087963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46001.804816087963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46001.804816087963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46001.804816087963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46001.804816087963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46001.804816087963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46001.804816087963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46001.804816087963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46001.804816087963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46001.804816087963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46001.804816087963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46001.804816087963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46001.804816087963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46001.804816087963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46001.804816087963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46001.804816087963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46001.804816087963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46001.804816087963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46001.804816087963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46001.804816087963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46001.804816087963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46001.804816087963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46001.804816087963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46001.804816087963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46001.804816087963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46001.804816087963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46001.804816087963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46001.804816087963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46001.804816087963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46001.804816087963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46001.804816087963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46001.804816087963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46001.804816087963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46001.804816087963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46001.804816087963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46001.804816087963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46001.804816087963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46001.804816087963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46001.804816087963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46001.804816087963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46001.804816087963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46001.804816087963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46001.804816087963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46001.804816087963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46001.804816087963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46001.804816087963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46001.804816087963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46001.804816087963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46001.804816087963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46001.804816087963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46001.804816087963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46001.804816087963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46001.804816087963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46001.804816087963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46001.804816087963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46001.804816087963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46001.804816087963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46001.804816087963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46001.804816087963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46001.804816087963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46001.804816087963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46001.804816087963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46001.804816087963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46001.804816087963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46001.804816087963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46001.804816087963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46001.804816087963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46001.804816087963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46001.804816087963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46001.804816087963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46001.804816087963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46001.804816087963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46001.804816087963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46001.804816087963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46001.804816087963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46001.804816087963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46001.804816087963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46001.804816087963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46001.804816087963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46001.804816087963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46001.804816087963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46001.804816087963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46001.804816087963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46001.804816087963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46001.804816087963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46001.804816087963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46001.804816087963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46001.804816087963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46001.804816087963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46001.804816087963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46001.804816087963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46001.804816087963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46001.804816087963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46001.804816087963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46001.804816087963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46001.804816087963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46001.804816087963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46001.804816087963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46001.804816087963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46001.804816087963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46001.804816087963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46001.804816087963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46001.804816087963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46001.804816087963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46001.804816087963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46001.804816087963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46001.804816087963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46001.804816087963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46001.804816087963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46001.804816087963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46001.804816087963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46001.804816087963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46001.804816087963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46001.804816087963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46001.804816087963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46001.804816087963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46001.804816087963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46001.804816087963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46001.804816087963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46001.804816087963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46001.804816087963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46001.804816087963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46001.804816087963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46001.804816087963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46001.804816087963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46001.804816087963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46001.804816087963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46001.804816087963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46001.804816087963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46001.804816087963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46001.804816087963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46001.804816087963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46001.804816087963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46001.804816087963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46001.804816087963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46001.804816087963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46001.804816087963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46001.804816087963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46001.804816087963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46001.804816087963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46001.804816087963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46001.804816087963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46001.804816087963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46001.804816087963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46001.804816087963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46001.804816087963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46001.804816087963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46001.804816087963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46001.804816087963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46001.804816087963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46001.804816087963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46001.804816087963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46001.804816087963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46001.804816087963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46001.804816087963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46001.804816087963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46001.804816087963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46001.804816087963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46001.804816087963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46001.804816087963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46001.804816087963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46001.804816087963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46001.804816087963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46001.804816087963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46001.804816087963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46001.804816087963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46001.804816087963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46001.804816087963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46001.804816087963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46001.804816087963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46001.804816087963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46001.804816087963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46001.804816087963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46001.804816087963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46001.804816087963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46001.804816087963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46001.804816087963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46001.804816087963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46001.804816087963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46001.804816087963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46001.804816087963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46001.804816087963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46001.804816087963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46001.804816087963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46001.804816087963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46001.804816087963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46001.804816087963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46001.804816087963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46001.804816087963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46001.804816087963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46001.804816087963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46001.804816087963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46001.804816087963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46001.804816087963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46001.804816087963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46001.804816087963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46001.804816087963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46001.804816087963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46001.804816087963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46001.804816087963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46001.804816087963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46001.804816087963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46001.804816087963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46001.804816087963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46001.804816087963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46001.804816087963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46001.804816087963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46001.804816087963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46001.804816087963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46001.804816087963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46001.804816087963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46001.804816087963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46001.804816087963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46001.804816087963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46001.804816087963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46001.804816087963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46001.804816087963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46001.804816087963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46001.804816087963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46001.804816087963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46001.804816087963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46001.804816087963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46001.804816087963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46001.804816087963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46001.804816087963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46001.804816087963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46001.804816087963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46001.804816087963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46001.804816087963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46001.804816087963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46001.804816087963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46001.804816087963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46001.804816087963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46001.804816087963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46001.804816087963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46001.804816087963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46001.804816087963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46001.804816087963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46001.804816087963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46001.804816087963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46001.804816087963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46001.804816087963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46001.804816087963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46001.804816087963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46001.804816087963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46001.804816087963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46001.804816087963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46001.804816087963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46001.804816087963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46001.804816087963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46001.804816087963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46001.804816087963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46001.804816087963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46001.804816087963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46001.804816087963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46001.804816087963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46001.804816087963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46001.804816087963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46001.804816087963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46001.804816087963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46001.804816087963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46001.804816087963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46001.804816087963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46001.804816087963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46001.804816087963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46001.804816087963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46001.804816087963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46001.804816087963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46001.804816087963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46001.804816087963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46001.804816087963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46001.804816087963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46001.804816087963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46001.804816087963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46001.804816087963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46001.804816087963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46001.804816087963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46001.804816087963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46001.804816087963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46001.804816087963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46001.804816087963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46001.804816087963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46001.804816087963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46001.804816087963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46001.804816087963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46001.804816087963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46001.804816087963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46001.804816087963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46001.804816087963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46001.804816087963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46001.804816087963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46001.804816087963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46001.804816087963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46001.804816087963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46001.804816087963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46001.804816087963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46001.804816087963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46001.804816087963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46001.804816087963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46001.804816087963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46001.804816087963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46001.804816087963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46001.804816087963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46001.804816087963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46001.804816087963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46001.804816203701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46001.804816203701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46001.804816203701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46001.804816203701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46001.804816203701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46001.804816203701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46001.804816203701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46001.804816203701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46001.804816203701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46001.804816203701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46001.804816203701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46001.804816203701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46001.804816203701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46001.804816203701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46001.804816203701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46001.804816203701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46001.804816203701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46001.804816203701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46001.804816203701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46001.804816203701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46001.804816203701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46001.804816203701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46001.804816203701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46001.804816203701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46001.804816203701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46001.804816203701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46001.804816203701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46001.804816203701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46001.804816203701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46001.804816203701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46001.804816203701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46001.804816203701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46001.804816203701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46001.804816203701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46001.804816203701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46001.804816203701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46001.804816203701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46001.804816203701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46001.804816203701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46001.804816203701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46001.804816203701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46001.804816203701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46001.804816203701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46001.804816203701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46001.804816203701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46001.804816203701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46001.804816203701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46001.804816203701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46001.804816203701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46001.804816203701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46001.804816203701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46001.804816203701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46001.804816203701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46001.804816203701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46001.804816203701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46001.804816203701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46001.804816203701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46001.804816203701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46001.804816203701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46001.804816203701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46001.804816203701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46001.804816203701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46001.804816203701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46001.804816203701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46001.804816203701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46001.804816203701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46001.804816203701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46001.804816203701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46001.804816203701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46001.804816203701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46001.804816203701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46001.804816203701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46001.804816203701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46001.804816203701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46001.804816203701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46001.804816203701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46001.804816203701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46001.804816203701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46001.804816203701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46001.804816203701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46001.804816203701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46001.804816203701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46001.804816203701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46001.804816203701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46001.804816203701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46001.804816203701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46001.804816203701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46001.804816203701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46001.804816203701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46001.804816203701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46001.804816203701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46001.804816203701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46001.804816203701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46001.804816203701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46001.804816203701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46001.804816203701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46001.804816203701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46001.804816203701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46001.804816203701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46001.804816203701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46001.804816203701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46001.804816203701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46001.804816203701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46001.804816203701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46001.804816203701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46001.804816203701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46001.804816203701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46001.804816203701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46001.804816203701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46001.804816203701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46001.804816203701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46001.804816203701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46001.804816203701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46001.804816203701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46001.804816203701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46001.804816203701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46001.804816203701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46001.804816203701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46001.804816203701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46001.804816203701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46001.804816203701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46001.804816203701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46001.804816203701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46001.804816203701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46001.804816203701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46001.804816203701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46001.804816203701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46001.804816203701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46001.804816203701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46001.804816203701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46001.804816203701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46001.804816203701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46001.804816203701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46001.804816203701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46001.804816203701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46001.804816203701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46001.804816203701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46001.804816203701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46001.804816203701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46001.804816203701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46001.804816203701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46001.804816203701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46001.804816203701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46001.804816203701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46001.804816203701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46001.804816203701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46001.804816203701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46001.804816203701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46001.804816203701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46001.804816203701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46001.804816203701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46001.804816203701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46001.804816203701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46001.804816203701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46001.804816203701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46001.804816203701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46001.804816203701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46001.804816203701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46001.804816203701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46001.804816203701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46001.804816203701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46001.804816203701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46001.804816203701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46001.804816203701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46001.804816203701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46001.804816203701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46001.804816203701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46001.804816203701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46001.804816203701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46001.804816203701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46001.804816203701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46001.804816203701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46001.804816203701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46001.804816203701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46001.804816203701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46001.804816203701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46001.804816203701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46001.804816203701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46001.804816203701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46001.804816203701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46001.804816203701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46001.804816203701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46001.804816203701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46001.804816203701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46001.804816203701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46001.804816203701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46001.804816203701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46001.804816203701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46001.804816203701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46001.804816203701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46001.804816203701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46001.804816203701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46001.804816203701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46001.804816203701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46001.804816203701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46001.804816203701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46001.804816203701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46001.804816203701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46001.804816203701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46001.804816203701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46001.804816203701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46001.804816203701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46001.804816203701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46001.804816203701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46001.804816203701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46001.804816203701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46001.804816203701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46001.804816203701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46001.804816203701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46001.804816203701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46001.804816203701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46001.804816203701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46001.804816203701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46001.804816203701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46001.804816203701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46001.804816203701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46001.804816203701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46001.804816203701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46001.804816203701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46001.804816203701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46001.804816203701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46001.804816203701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46001.804816203701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46001.804816203701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46001.804816203701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46001.804816203701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46001.804816203701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46001.804816203701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46001.804816203701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46001.804816203701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46001.804816203701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46001.804816203701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46001.804816203701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46001.804816203701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46001.804816203701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46001.804816203701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46001.804816203701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46001.804816203701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46001.804816203701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46001.804816203701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46001.804816203701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46001.804816203701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46001.804816203701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46001.804816203701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46001.804816203701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46001.804816203701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46001.804816203701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46001.804816203701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46001.804816203701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46001.804816203701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46001.804816203701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46001.804816203701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46001.804816203701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46001.804816203701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46001.804816203701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46001.804816203701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46001.804816203701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46001.804816203701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46001.804816203701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46001.804816203701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46001.804816203701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46001.804816203701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46001.804816203701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46001.804816203701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46001.804816203701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46001.804816203701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46001.804816203701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46001.804816203701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46001.804816203701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46001.804816203701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46001.804816203701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46001.804816203701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46001.804816203701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46001.804816203701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46001.804816203701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46001.804816203701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46001.804816203701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46001.804816203701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46001.804816203701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46001.804816203701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46001.804816203701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46001.804816203701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46001.804816203701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46001.804816203701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46001.804816203701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46001.804816203701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46001.804816203701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46001.804816203701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46001.804816203701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46001.804816203701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46001.804816203701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46001.804816203701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46001.804816203701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46001.804816203701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46001.804816203701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46001.804816203701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46001.804816203701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46001.804816203701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46001.804816203701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46001.804816203701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46001.804816203701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46001.804816203701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46001.804816203701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46001.804816203701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46001.804816203701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46001.804816203701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46001.804816203701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46001.804816203701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46001.804816203701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46001.804816203701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46001.804816203701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46001.804816203701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46001.804816203701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46001.804816203701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46001.804816203701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46001.804816203701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46001.804816203701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46001.804816203701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46001.804816203701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46001.804816203701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46001.804816203701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46001.804816203701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46001.804816203701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46001.804816203701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46001.804816203701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46001.804816203701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46001.804816203701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46001.804816203701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46001.804816203701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46001.804816203701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46001.804816203701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46001.804816203701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46001.804816203701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46001.804816203701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46001.804816203701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46001.804816203701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46001.804816203701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46001.804816203701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46001.804816203701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46001.804816203701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46001.804816203701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46001.804816203701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46001.804816203701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46001.804816203701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46001.804816203701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46001.804816203701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46001.804816203701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46001.804816203701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46001.804816203701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46001.804816203701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46001.804816203701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46001.804816203701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46001.804816203701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46001.804816203701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46001.804816203701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46001.804816203701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46001.804816203701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46001.804816203701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46001.804816203701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46001.804816203701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46001.804816203701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46001.804816203701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46001.804816203701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46001.804816203701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46001.804816203701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46001.804816203701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46001.804816203701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46001.804816203701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46001.804816203701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46001.804816203701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46001.804816203701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46001.804816203701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46001.804816203701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46001.804816203701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46001.804816203701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46001.804816203701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46001.804816203701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46001.804816203701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46001.804816203701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46001.804816203701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46001.804816203701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46001.804816203701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46001.804816203701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46001.804816203701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46001.804816203701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46001.804816203701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46001.804816203701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46001.804816203701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46001.804816203701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46001.804816203701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46001.804816203701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46001.804816203701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46001.804816203701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46001.804816203701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46001.804816203701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46001.804816203701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46001.804816203701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46001.804816203701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46001.804816203701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46001.804816203701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46001.804816203701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46001.804816203701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46001.804816203701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46001.804816203701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46001.804816203701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46001.804816203701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46001.804816203701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46001.804816203701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46001.804816203701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46001.804816203701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46001.804816203701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46001.804816203701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46001.804816203701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46001.804816203701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46001.804816203701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46001.804816203701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46001.804816203701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46001.804816203701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46001.804816203701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46001.804816203701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46001.804816203701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46001.804816203701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46001.804816203701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46001.804816203701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46001.804816203701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46001.804816203701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46001.804816203701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46001.804816203701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46001.804816203701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46001.804816203701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46001.804816203701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46001.804816203701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46001.804816203701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46001.804816203701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46001.804816203701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46001.804816203701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46001.804816203701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46001.804816203701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46001.804816203701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46001.804816203701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46001.804816203701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46001.804816203701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46001.804816203701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46001.804816203701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46001.804816203701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46001.804816203701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46001.804816203701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46001.804816203701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46001.804816203701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46001.804816203701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46001.804816203701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46001.804816203701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46001.804816203701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46001.804816203701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46001.804816203701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46001.804816203701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46001.804816203701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46001.804816203701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46001.804816203701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46001.804816203701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46001.804816203701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46001.804816203701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46001.804816203701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46001.804816203701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46001.804816203701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46001.804816203701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46001.804816203701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46001.804816203701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46001.804816203701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46001.804816203701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46001.804816203701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46001.804816203701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46001.804816203701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46001.804816203701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46001.804816203701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46001.804816203701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46001.804816203701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46001.804816203701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46001.804816203701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46001.804816203701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46001.804816203701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46001.804816203701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46001.804816203701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46001.804816203701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46001.804816203701</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298.32409849536634</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3.0106725694422494</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34572</v>
      </c>
      <c r="E4" s="90" t="s">
        <v>39106</v>
      </c>
      <c r="F4" s="91">
        <v>46001.767175925925</v>
      </c>
      <c r="G4" s="92">
        <f t="shared" ref="G4:G15" ca="1" si="1">IFERROR(NOW()-F4,"")</f>
        <v>3.7640162037860136E-2</v>
      </c>
      <c r="H4" s="91">
        <v>46001.685196759259</v>
      </c>
      <c r="I4" s="106" t="str">
        <f>IFERROR(VLOOKUP(D4,DB!A:F,6,0),"")</f>
        <v>SCECO</v>
      </c>
      <c r="J4" s="106" t="str">
        <f>IFERROR(VLOOKUP(D4,DB!A:G,7,0),"")</f>
        <v>Dead</v>
      </c>
      <c r="K4" s="93" t="s">
        <v>39127</v>
      </c>
      <c r="L4" s="87" t="str">
        <f>IFERROR(VLOOKUP(D4,DB!A:I,9,0),"")</f>
        <v>Latis</v>
      </c>
    </row>
    <row r="5" spans="1:16" ht="15" customHeight="1">
      <c r="A5" s="106"/>
      <c r="B5" s="106" t="str">
        <f>IFERROR(VLOOKUP(D5,DB!A:K,11,0),"")</f>
        <v/>
      </c>
      <c r="C5" s="89"/>
      <c r="D5" s="87"/>
      <c r="E5" s="90"/>
      <c r="F5" s="91"/>
      <c r="G5" s="92">
        <f t="shared" ca="1" si="1"/>
        <v>46001.804816087963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46001.804816087963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46001.804816087963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46001.804816087963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46001.804816087963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46001.804816087963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46001.804816087963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46001.804816087963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46001.804816087963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46001.804816087963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46001.804816087963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ref="G16:G61" ca="1" si="2">IFERROR(NOW()-F16,"")</f>
        <v>46001.804816087963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46001.804816087963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46001.804816087963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46001.804816087963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46001.804816087963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46001.804816087963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46001.804816087963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46001.804816087963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46001.804816087963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46001.804816087963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46001.804816087963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46001.804816087963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46001.804816087963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46001.804816087963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46001.804816087963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46001.804816087963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46001.804816087963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46001.804816087963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46001.804816087963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46001.804816087963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46001.804816087963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46001.804816087963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46001.804816087963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46001.804816087963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46001.804816087963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46001.804816087963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46001.804816087963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46001.804816087963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46001.804816087963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46001.804816087963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46001.804816087963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46001.804816087963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46001.804816087963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46001.804816087963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46001.804816087963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46001.804816087963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46001.804816087963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46001.804816087963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46001.804816087963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46001.804816087963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46001.804816087963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46001.804816087963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46001.804816087963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46001.804816087963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46001.804816087963</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46001.804816087963</v>
      </c>
      <c r="H61" s="91"/>
      <c r="I61" s="106" t="str">
        <f>IFERROR(VLOOKUP(D61,DB!A:F,6,0),"")</f>
        <v/>
      </c>
      <c r="J61" s="106" t="str">
        <f>IFERROR(VLOOKUP(D61,DB!A:G,7,0),"")</f>
        <v/>
      </c>
      <c r="K61" s="93"/>
      <c r="L61" s="8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7" sqre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39128</v>
      </c>
    </row>
    <row r="2" spans="1:13" s="39" customFormat="1">
      <c r="A2" s="37" t="s">
        <v>39129</v>
      </c>
      <c r="B2" s="37" t="str">
        <f>IFERROR(VLOOKUP(D2,[1]DB!A:K,11,0),"")</f>
        <v>R5</v>
      </c>
      <c r="C2" s="37">
        <v>3</v>
      </c>
      <c r="D2" s="99" t="s">
        <v>36085</v>
      </c>
      <c r="E2" s="37" t="s">
        <v>39106</v>
      </c>
      <c r="F2" s="38">
        <v>45891.832060185188</v>
      </c>
      <c r="G2" s="101">
        <f ca="1">IFERROR(NOW()-F2,"")</f>
        <v>109.97275590277422</v>
      </c>
      <c r="H2" s="38">
        <v>45891.790393518517</v>
      </c>
      <c r="I2" s="37" t="str">
        <f>IFERROR(VLOOKUP(D2,[1]DB!A:F,6,0),"")</f>
        <v>Generator-SG</v>
      </c>
      <c r="J2" s="37" t="str">
        <f>IFERROR(VLOOKUP(D2,[1]DB!A:G,7,0),"")</f>
        <v>Vandalized</v>
      </c>
      <c r="K2" s="37" t="s">
        <v>39130</v>
      </c>
      <c r="L2" s="37" t="str">
        <f>IFERROR(VLOOKUP(D2,[1]DB!A:I,9,0),"")</f>
        <v>Latis</v>
      </c>
      <c r="M2" s="155"/>
    </row>
    <row r="3" spans="1:13" s="39" customFormat="1" ht="30.75">
      <c r="A3" s="37" t="s">
        <v>39131</v>
      </c>
      <c r="B3" s="37" t="str">
        <f>IFERROR(VLOOKUP(D3,[1]DB!A:K,11,0),"")</f>
        <v>R5</v>
      </c>
      <c r="C3" s="37">
        <v>1</v>
      </c>
      <c r="D3" s="37" t="s">
        <v>33407</v>
      </c>
      <c r="E3" s="37" t="s">
        <v>39112</v>
      </c>
      <c r="F3" s="38">
        <v>45926.188877314817</v>
      </c>
      <c r="G3" s="101">
        <f t="shared" ref="G3" ca="1" si="0">IFERROR(NOW()-F3,"")</f>
        <v>75.615938773145899</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39112</v>
      </c>
      <c r="F4" s="103">
        <v>45948.661111111112</v>
      </c>
      <c r="G4" s="104">
        <f t="shared" ref="G4" ca="1" si="1">IFERROR(NOW()-F4,"")</f>
        <v>53.143704976850131</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20.431517476848967</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4.6973276620337856</v>
      </c>
      <c r="H6" s="38">
        <v>45997.093599537038</v>
      </c>
      <c r="I6" s="37" t="str">
        <f>IFERROR(VLOOKUP(D6,[1]DB!A:F,6,0),"")</f>
        <v>SCECO</v>
      </c>
      <c r="J6" s="37" t="str">
        <f>IFERROR(VLOOKUP(D6,[1]DB!A:G,7,0),"")</f>
        <v>In progress</v>
      </c>
      <c r="K6" s="37" t="s">
        <v>39138</v>
      </c>
      <c r="L6" s="37" t="str">
        <f>IFERROR(VLOOKUP(D6,[1]DB!A:I,9,0),"")</f>
        <v>Latis</v>
      </c>
      <c r="M6" s="37"/>
    </row>
    <row r="7" spans="1:13">
      <c r="A7" s="37"/>
      <c r="B7" s="37" t="str">
        <f>IFERROR(VLOOKUP(D7,[1]DB!A:K,11,0),"")</f>
        <v/>
      </c>
      <c r="C7" s="37"/>
      <c r="D7" s="151"/>
      <c r="E7" s="37"/>
      <c r="F7" s="38"/>
      <c r="G7" s="129">
        <f ca="1">IFERROR(NOW()-F7,"")</f>
        <v>46001.804816087963</v>
      </c>
      <c r="H7" s="38"/>
      <c r="I7" s="37" t="str">
        <f>IFERROR(VLOOKUP(D7,[1]DB!A:F,6,0),"")</f>
        <v/>
      </c>
      <c r="J7" s="37" t="str">
        <f>IFERROR(VLOOKUP(D7,[1]DB!A:G,7,0),"")</f>
        <v/>
      </c>
      <c r="K7" s="37"/>
      <c r="L7" s="37" t="str">
        <f>IFERROR(VLOOKUP(D7,[1]DB!A:I,9,0),"")</f>
        <v/>
      </c>
      <c r="M7" s="37"/>
    </row>
    <row r="8" spans="1:13">
      <c r="A8" s="37"/>
      <c r="B8" s="37" t="str">
        <f>IFERROR(VLOOKUP(D8,[1]DB!A:K,11,0),"")</f>
        <v/>
      </c>
      <c r="C8" s="37"/>
      <c r="D8" s="37"/>
      <c r="E8" s="37"/>
      <c r="F8" s="38"/>
      <c r="G8" s="129">
        <f ca="1">IFERROR(NOW()-F8,"")</f>
        <v>46001.804816087963</v>
      </c>
      <c r="H8" s="38"/>
      <c r="I8" s="37" t="str">
        <f>IFERROR(VLOOKUP(D8,[1]DB!A:F,6,0),"")</f>
        <v/>
      </c>
      <c r="J8" s="37" t="str">
        <f>IFERROR(VLOOKUP(D8,[1]DB!A:G,7,0),"")</f>
        <v/>
      </c>
      <c r="K8" s="37"/>
      <c r="L8" s="37" t="str">
        <f>IFERROR(VLOOKUP(D8,[1]DB!A:I,9,0),"")</f>
        <v/>
      </c>
      <c r="M8" s="37"/>
    </row>
    <row r="9" spans="1:13">
      <c r="A9" s="37"/>
      <c r="B9" s="37" t="str">
        <f>IFERROR(VLOOKUP(D9,[1]DB!A:K,11,0),"")</f>
        <v>R5</v>
      </c>
      <c r="C9" s="37"/>
      <c r="D9" t="s">
        <v>34487</v>
      </c>
      <c r="E9" s="37"/>
      <c r="F9" s="38"/>
      <c r="G9" s="129">
        <f ca="1">IFERROR(NOW()-F9,"")</f>
        <v>46001.804816087963</v>
      </c>
      <c r="H9" s="38"/>
      <c r="I9" s="37" t="str">
        <f>IFERROR(VLOOKUP(D9,[1]DB!A:F,6,0),"")</f>
        <v>SCECO</v>
      </c>
      <c r="J9" s="37" t="str">
        <f>IFERROR(VLOOKUP(D9,[1]DB!A:G,7,0),"")</f>
        <v>Dead</v>
      </c>
      <c r="K9" s="37"/>
      <c r="L9" s="37" t="str">
        <f>IFERROR(VLOOKUP(D9,[1]DB!A:I,9,0),"")</f>
        <v>Latis</v>
      </c>
      <c r="M9" s="37"/>
    </row>
    <row r="10" spans="1:13">
      <c r="A10" s="37"/>
      <c r="B10" s="37" t="str">
        <f>IFERROR(VLOOKUP(D10,[1]DB!A:K,11,0),"")</f>
        <v/>
      </c>
      <c r="C10" s="37"/>
      <c r="D10" s="37"/>
      <c r="E10" s="37"/>
      <c r="F10" s="38"/>
      <c r="G10" s="129">
        <f ca="1">IFERROR(NOW()-F10,"")</f>
        <v>46001.804816087963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46001.804816087963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46001.804816087963</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46001.804816087963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46001.804816087963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46001.804816087963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46001.804816087963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46001.804816087963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46001.804816087963</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46001.804816087963</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46001.804816087963</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46001.804816087963</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46001.804816087963</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46001.804816087963</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46001.804816087963</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46001.804816087963</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46001.804816087963</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46001.804816087963</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46001.804816087963</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46001.804816087963</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46001.804816087963</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46001.804816087963</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46001.804816087963</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46001.804816087963</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46001.804816087963</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46001.804816087963</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46001.804816087963</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46001.804816087963</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46001.804816087963</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46001.804816087963</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46001.804816087963</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46001.804816087963</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46001.804816087963</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46001.804816087963</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46001.804816087963</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46001.804816087963</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46001.804816087963</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46001.804816087963</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46001.804816087963</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46001.804816087963</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46001.804816087963</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46001.804816087963</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46001.804816087963</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46001.804816087963</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46001.804816087963</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46001.804816087963</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46001.804816087963</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46001.804816087963</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46001.804816087963</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46001.804816087963</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46001.804816087963</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46001.804816087963</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46001.804816087963</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46001.804816087963</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46001.804816087963</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46001.804816087963</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46001.804816087963</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46001.804816087963</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46001.804816087963</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46001.804816087963</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46001.804816087963</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46001.804816087963</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46001.804816087963</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46001.804816087963</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46001.804816087963</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46001.804816087963</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46001.804816087963</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46001.804816087963</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46001.804816087963</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46001.804816087963</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46001.804816087963</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46001.804816087963</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46001.804816087963</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46001.804816087963</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46001.804816087963</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46001.804816087963</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46001.804816087963</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46001.804816087963</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46001.804816087963</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46001.804816087963</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46001.804816087963</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46001.804816087963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46001.804816087963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46001.804816087963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46001.804816087963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46001.804816087963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46001.804816087963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46001.804816087963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46001.804816087963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46001.804816087963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46001.804816087963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46001.804816087963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46001.804816087963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46001.804816087963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46001.804816087963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46001.804816087963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46001.804816087963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46001.804816087963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46001.804816087963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46001.804816087963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46001.804816087963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46001.804816087963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46001.804816087963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46001.804816087963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46001.804816087963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46001.804816087963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46001.804816087963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46001.804816087963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46001.804816087963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46001.804816087963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46001.804816087963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46001.804816087963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46001.804816087963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46001.804816087963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46001.804816087963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46001.804816087963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46001.804816087963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46001.804816087963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46001.804816087963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46001.804816087963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46001.804816087963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46001.804816087963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46001.804816087963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46001.804816087963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46001.804816087963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46001.804816087963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46001.804816087963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46001.804816087963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46001.804816087963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46001.804816087963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46001.804816087963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46001.804816087963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46001.804816087963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46001.804816087963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46001.804816087963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46001.804816087963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46001.804816087963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46001.804816087963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46001.804816087963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46001.804816087963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46001.804816087963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46001.804816087963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46001.804816087963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46001.804816087963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46001.804816087963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46001.804816087963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46001.804816087963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46001.804816087963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46001.804816087963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46001.804816087963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46001.804816087963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46001.804816087963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46001.804816087963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46001.804816087963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46001.804816087963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46001.804816087963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46001.804816087963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46001.804816087963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46001.804816087963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46001.804816087963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46001.804816087963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46001.804816087963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46001.804816087963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46001.804816087963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46001.804816087963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46001.804816087963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46001.804816087963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46001.804816087963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46001.804816087963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46001.804816087963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46001.804816087963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46001.804816087963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46001.804816087963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46001.804816087963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46001.804816087963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46001.804816087963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46001.804816087963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46001.804816087963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46001.804816087963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46001.804816087963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46001.804816087963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46001.804816087963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46001.804816087963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46001.804816087963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46001.804816087963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46001.804816087963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46001.804816087963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46001.804816087963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46001.804816087963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46001.804816087963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46001.804816087963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46001.804816087963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46001.804816087963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46001.804816087963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46001.804816087963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46001.804816087963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46001.804816087963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46001.804816087963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46001.804816087963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46001.804816087963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46001.804816087963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46001.804816087963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46001.804816087963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46001.804816087963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46001.804816087963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46001.804816087963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46001.804816087963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46001.804816087963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46001.804816087963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46001.804816087963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46001.804816087963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46001.804816087963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46001.804816087963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46001.804816087963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46001.804816087963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46001.804816087963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46001.804816087963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46001.804816087963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46001.804816087963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46001.804816087963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46001.804816087963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46001.804816087963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46001.804816087963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46001.804816087963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46001.804816087963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46001.804816087963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46001.804816087963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46001.804816087963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46001.804816087963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46001.804816087963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46001.804816087963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46001.804816087963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46001.804816087963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46001.804816087963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46001.804816087963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46001.804816087963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46001.804816087963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46001.804816087963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46001.804816087963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46001.804816087963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46001.804816087963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46001.804816087963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46001.804816087963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46001.804816087963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46001.804816087963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46001.804816087963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46001.804816087963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46001.804816087963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46001.804816087963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46001.804816087963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46001.804816087963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46001.804816087963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46001.804816087963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46001.804816087963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46001.804816087963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46001.804816087963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46001.804816087963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46001.804816087963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46001.804816087963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46001.804816087963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46001.804816087963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46001.804816087963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46001.804816087963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46001.804816087963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46001.804816087963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46001.804816087963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46001.804816087963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46001.804816087963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46001.804816087963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46001.804816087963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46001.804816087963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46001.804816087963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46001.804816087963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46001.804816087963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46001.804816087963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46001.804816087963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46001.804816087963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46001.804816087963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46001.804816087963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46001.804816087963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46001.804816087963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46001.804816087963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46001.804816087963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46001.804816087963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46001.804816087963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46001.804816087963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46001.804816087963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46001.804816087963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46001.804816087963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46001.804816087963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46001.804816087963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46001.804816087963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46001.804816087963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46001.804816087963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46001.804816087963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46001.804816087963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46001.804816087963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46001.804816087963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46001.804816087963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46001.804816087963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46001.804816087963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46001.804816087963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46001.804816087963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46001.804816087963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46001.804816087963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46001.804816087963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46001.804816087963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46001.804816087963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46001.804816087963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46001.804816087963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46001.804816087963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46001.804816087963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46001.804816087963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46001.804816087963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46001.804816087963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46001.804816087963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46001.804816087963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46001.804816087963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46001.804816087963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46001.804816087963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46001.804816087963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46001.804816087963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46001.804816087963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46001.804816087963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46001.804816087963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46001.804816087963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46001.804816087963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46001.804816087963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46001.804816087963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46001.804816087963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46001.804816087963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46001.804816087963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46001.804816087963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46001.804816087963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46001.804816087963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46001.804816087963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46001.804816087963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46001.804816087963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46001.804816087963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46001.804816087963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46001.804816087963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46001.804816087963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46001.804816087963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46001.804816087963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46001.804816087963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46001.804816087963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46001.804816087963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46001.804816087963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46001.804816087963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46001.804816087963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46001.804816087963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46001.804816087963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46001.804816087963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46001.804816087963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46001.804816087963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46001.804816087963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46001.804816087963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46001.804816087963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46001.804816087963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46001.804816087963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46001.804816087963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46001.804816087963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46001.804816087963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46001.804816087963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46001.804816087963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46001.804816087963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46001.804816087963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46001.804816087963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46001.804816087963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46001.804816087963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46001.804816087963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46001.804816087963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46001.804816087963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46001.804816087963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46001.804816087963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46001.804816087963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46001.804816087963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46001.804816087963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46001.804816087963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46001.804816087963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46001.804816087963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46001.804816087963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46001.804816087963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46001.804816087963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46001.804816087963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46001.804816087963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46001.804816087963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46001.804816087963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46001.804816087963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46001.804816087963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46001.804816087963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46001.804816087963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46001.804816087963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46001.804816087963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46001.804816087963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46001.804816087963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46001.804816087963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46001.804816087963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46001.804816087963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46001.804816087963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46001.804816087963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46001.804816087963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46001.804816087963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46001.804816087963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46001.804816087963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46001.804816087963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46001.804816087963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46001.804816087963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46001.804816087963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46001.804816087963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46001.804816087963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46001.804816087963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46001.804816087963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46001.804816087963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46001.804816087963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46001.804816087963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46001.804816087963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46001.804816087963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46001.804816087963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46001.804816087963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46001.804816087963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46001.804816087963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46001.804816087963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46001.804816087963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46001.804816087963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46001.804816087963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46001.804816087963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46001.804816087963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46001.804816087963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46001.804816087963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46001.804816087963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46001.804816087963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46001.804816087963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46001.804816087963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46001.804816087963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46001.804816087963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46001.804816087963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46001.804816087963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46001.804816087963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46001.804816087963</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46001.804816087963</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46001.804816087963</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2025-12-10T16:19:37Z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