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51" documentId="120_S{2AC9BD13-BADA-5192-A53E-5A8FF88502F6}" xr6:coauthVersionLast="47" xr6:coauthVersionMax="47" xr10:uidLastSave="{D6032355-E6E2-41DB-B22F-A0F875171F8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<sst xmlns="http://schemas.openxmlformats.org/spreadsheetml/2006/main" count="180289" uniqueCount="39129">
  <si>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</si>
  <si>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</si>
  <si>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</si>
  <si>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</si>
  <si>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</si>
  <si>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</si>
  <si>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</si>
  <si>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</si>
  <si>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</si>
  <si>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</si>
  <si>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</si>
  <si>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</si>
  <si>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</si>
  <si>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</si>
  <si>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</si>
  <si>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</si>
  <si>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</si>
  <si>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</si>
  <si>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</si>
  <si>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</si>
  <si>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</si>
  <si>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</si>
  <si>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</si>
  <si>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</si>
  <si>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</si>
  <si>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</si>
  <si>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</si>
  <si>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</si>
  <si>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</si>
  <si>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</si>
  <si>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</si>
  <si>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</si>
  <si>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</si>
  <si>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</si>
  <si>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</si>
  <si>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</si>
  <si>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</si>
  <si>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</si>
  <si>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</si>
  <si>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</si>
  <si>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</si>
  <si>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</si>
  <si>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</si>
  <si>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</si>
  <si>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</si>
  <si>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</si>
  <si>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</si>
  <si>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</si>
  <si>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</si>
  <si>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</si>
  <si>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</si>
  <si>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</si>
  <si>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</si>
  <si>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</si>
  <si>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</si>
  <si>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</si>
  <si>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</si>
  <si>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</si>
  <si>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</si>
  <si>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</si>
  <si>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</si>
  <si>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</si>
  <si>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</si>
  <si>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</si>
  <si>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</si>
  <si>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</si>
  <si>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</si>
  <si>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</si>
  <si>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</si>
  <si>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</si>
  <si>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</si>
  <si>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</si>
  <si>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</si>
  <si>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</si>
  <si>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</si>
  <si>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</si>
  <si>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</si>
  <si>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</si>
  <si>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</si>
  <si>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</si>
  <si>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</si>
  <si>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</si>
  <si>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</si>
  <si>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</si>
  <si>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</si>
  <si>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</si>
  <si>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</si>
  <si>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</si>
  <si>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</si>
  <si>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</si>
  <si>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</si>
  <si>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</si>
  <si>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</si>
  <si>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</si>
  <si>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</si>
  <si>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</si>
  <si>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</si>
  <si>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</si>
  <si>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</si>
  <si>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</si>
  <si>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</si>
  <si>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</si>
  <si>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</si>
  <si>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</si>
  <si>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</si>
  <si>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</si>
  <si>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</si>
  <si>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</si>
  <si>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</si>
  <si>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</si>
  <si>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</si>
  <si>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</si>
  <si>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</si>
  <si>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</si>
  <si>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</si>
  <si>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</si>
  <si>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</si>
  <si>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</si>
  <si>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</si>
  <si>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</si>
  <si>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</si>
  <si>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</si>
  <si>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</si>
  <si>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</si>
  <si>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</si>
  <si>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</si>
  <si>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</si>
  <si>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</si>
  <si>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</si>
  <si>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</si>
  <si>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</si>
  <si>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</si>
  <si>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</si>
  <si>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</si>
  <si>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</si>
  <si>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</si>
  <si>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</si>
  <si>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</si>
  <si>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</si>
  <si>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</si>
  <si>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</si>
  <si>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</si>
  <si>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</si>
  <si>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</si>
  <si>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</si>
  <si>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</si>
  <si>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</si>
  <si>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</si>
  <si>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</si>
  <si>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</si>
  <si>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</si>
  <si>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</si>
  <si>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</si>
  <si>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</si>
  <si>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</si>
  <si>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</si>
  <si>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</si>
  <si>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</si>
  <si>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</si>
  <si>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</si>
  <si>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</si>
  <si>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</si>
  <si>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</si>
  <si>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</si>
  <si>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</si>
  <si>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</si>
  <si>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</si>
  <si>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</si>
  <si>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</si>
  <si>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</si>
  <si>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</si>
  <si>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</si>
  <si>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</si>
  <si>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</si>
  <si>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</si>
  <si>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</si>
  <si>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</si>
  <si>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</si>
  <si>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</si>
  <si>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</si>
  <si>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</si>
  <si>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</si>
  <si>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</si>
  <si>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</si>
  <si>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</si>
  <si>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</si>
  <si>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</si>
  <si>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</si>
  <si>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</si>
  <si>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</si>
  <si>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</si>
  <si>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</si>
  <si>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</si>
  <si>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</si>
  <si>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</si>
  <si>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</si>
  <si>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</si>
  <si>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</si>
  <si>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</si>
  <si>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</si>
  <si>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</si>
  <si>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</si>
  <si>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</si>
  <si>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</si>
  <si>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</si>
  <si>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</si>
  <si>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</si>
  <si>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</si>
  <si>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</si>
  <si>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</si>
  <si>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</si>
  <si>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</si>
  <si>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</si>
  <si>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</si>
  <si>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</si>
  <si>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</si>
  <si>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</si>
  <si>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</si>
  <si>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</si>
  <si>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</si>
  <si>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</si>
  <si>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</si>
  <si>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</si>
  <si>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</si>
  <si>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</si>
  <si>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</si>
  <si>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</si>
  <si>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</si>
  <si>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</si>
  <si>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</si>
  <si>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</si>
  <si>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</si>
  <si>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</si>
  <si>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</si>
  <si>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</si>
  <si>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</si>
  <si>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</si>
  <si>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</si>
  <si>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</si>
  <si>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</si>
  <si>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</si>
  <si>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</si>
  <si>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</si>
  <si>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</si>
  <si>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</si>
  <si>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</si>
  <si>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</si>
  <si>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</si>
  <si>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</si>
  <si>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</si>
  <si>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</si>
  <si>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</si>
  <si>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</si>
  <si>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</si>
  <si>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</si>
  <si>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</si>
  <si>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</si>
  <si>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</si>
  <si>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</si>
  <si>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</si>
  <si>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</si>
  <si>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</si>
  <si>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</si>
  <si>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</si>
  <si>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</si>
  <si>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</si>
  <si>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</si>
  <si>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</si>
  <si>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</si>
  <si>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</si>
  <si>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</si>
  <si>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</si>
  <si>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</si>
  <si>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</si>
  <si>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</si>
  <si>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</si>
  <si>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</si>
  <si>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</si>
  <si>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</si>
  <si>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</si>
  <si>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</si>
  <si>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</si>
  <si>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</si>
  <si>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</si>
  <si>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</si>
  <si>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</si>
  <si>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</si>
  <si>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</si>
  <si>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</si>
  <si>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</si>
  <si>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</si>
  <si>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</si>
  <si>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</si>
  <si>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</si>
  <si>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</si>
  <si>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</si>
  <si>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</si>
  <si>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</si>
  <si>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</si>
  <si>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</si>
  <si>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</si>
  <si>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</si>
  <si>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</si>
  <si>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</si>
  <si>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</si>
  <si>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</si>
  <si>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</si>
  <si>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</si>
  <si>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</si>
  <si>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</si>
  <si>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</si>
  <si>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</si>
  <si>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</si>
  <si>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</si>
  <si>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</si>
  <si>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</si>
  <si>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</si>
  <si>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</si>
  <si>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</si>
  <si>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</si>
  <si>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</si>
  <si>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</si>
  <si>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</si>
  <si>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</si>
  <si>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</si>
  <si>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</si>
  <si>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</si>
  <si>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</si>
  <si>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</si>
  <si>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</si>
  <si>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</si>
  <si>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</si>
  <si>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</si>
  <si>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</si>
  <si>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</si>
  <si>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</si>
  <si>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</si>
  <si>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</si>
  <si>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</si>
  <si>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</si>
  <si>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</si>
  <si>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</si>
  <si>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</si>
  <si>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</si>
  <si>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</si>
  <si>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</si>
  <si>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</si>
  <si>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</si>
  <si>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</si>
  <si>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</si>
  <si>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</si>
  <si>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</si>
  <si>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</si>
  <si>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</si>
  <si>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</si>
  <si>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</si>
  <si>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</si>
  <si>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</si>
  <si>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</si>
  <si>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</si>
  <si>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</si>
  <si>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</si>
  <si>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</si>
  <si>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</si>
  <si>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</si>
  <si>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</si>
  <si>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</si>
  <si>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</si>
  <si>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</si>
  <si>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</si>
  <si>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</si>
  <si>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</si>
  <si>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</si>
  <si>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</si>
  <si>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</si>
  <si>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</si>
  <si>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</si>
  <si>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</si>
  <si>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</si>
  <si>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</si>
  <si>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</si>
  <si>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</si>
  <si>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</si>
  <si>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</si>
  <si>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</si>
  <si>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</si>
  <si>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</si>
  <si>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</si>
  <si>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</si>
  <si>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</si>
  <si>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</si>
  <si>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</si>
  <si>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</si>
  <si>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</si>
  <si>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</si>
  <si>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</si>
  <si>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</si>
  <si>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</si>
  <si>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</si>
  <si>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</si>
  <si>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</si>
  <si>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</si>
  <si>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</si>
  <si>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</si>
  <si>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</si>
  <si>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</si>
  <si>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</si>
  <si>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</si>
  <si>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</si>
  <si>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</si>
  <si>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</si>
  <si>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</si>
  <si>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</si>
  <si>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</si>
  <si>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</si>
  <si>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</si>
  <si>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</si>
  <si>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</si>
  <si>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</si>
  <si>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</si>
  <si>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</si>
  <si>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</si>
  <si>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</si>
  <si>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</si>
  <si>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</si>
  <si>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</si>
  <si>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</si>
  <si>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</si>
  <si>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</si>
  <si>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</si>
  <si>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</si>
  <si>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</si>
  <si>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</si>
  <si>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</si>
  <si>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</si>
  <si>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</si>
  <si>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</si>
  <si>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</si>
  <si>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</si>
  <si>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</si>
  <si>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</si>
  <si>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</si>
  <si>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</si>
  <si>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</si>
  <si>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</si>
  <si>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</si>
  <si>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</si>
  <si>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</si>
  <si>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</si>
  <si>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</si>
  <si>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</si>
  <si>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</si>
  <si>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</si>
  <si>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</si>
  <si>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</si>
  <si>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</si>
  <si>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</si>
  <si>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</si>
  <si>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</si>
  <si>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</si>
  <si>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</si>
  <si>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</si>
  <si>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</si>
  <si>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</si>
  <si>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</si>
  <si>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</si>
  <si>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</si>
  <si>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</si>
  <si>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</si>
  <si>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</si>
  <si>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</si>
  <si>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</si>
  <si>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</si>
  <si>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</si>
  <si>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</si>
  <si>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</si>
  <si>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</si>
  <si>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</si>
  <si>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</si>
  <si>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</si>
  <si>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</si>
  <si>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</si>
  <si>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</si>
  <si>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</si>
  <si>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</si>
  <si>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</si>
  <si>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</si>
  <si>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</si>
  <si>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</si>
  <si>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</si>
  <si>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</si>
  <si>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</si>
  <si>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</si>
  <si>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</si>
  <si>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</si>
  <si>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</si>
  <si>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</si>
  <si>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</si>
  <si>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</si>
  <si>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</si>
  <si>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</si>
  <si>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</si>
  <si>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</si>
  <si>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</si>
  <si>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</si>
  <si>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</si>
  <si>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</si>
  <si>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</si>
  <si>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</si>
  <si>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</si>
  <si>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</si>
  <si>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</si>
  <si>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</si>
  <si>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</si>
  <si>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</si>
  <si>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</si>
  <si>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</si>
  <si>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</si>
  <si>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</si>
  <si>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</si>
  <si>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</si>
  <si>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</si>
  <si>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</si>
  <si>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</si>
  <si>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</si>
  <si>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</si>
  <si>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</si>
  <si>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</si>
  <si>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</si>
  <si>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</si>
  <si>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</si>
  <si>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</si>
  <si>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</si>
  <si>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</si>
  <si>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</si>
  <si>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</si>
  <si>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</si>
  <si>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</si>
  <si>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</si>
  <si>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</si>
  <si>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</si>
  <si>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</si>
  <si>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</si>
  <si>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</si>
  <si>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</si>
  <si>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</si>
  <si>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</si>
  <si>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</si>
  <si>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</si>
  <si>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</si>
  <si>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</si>
  <si>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</si>
  <si>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</si>
  <si>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</si>
  <si>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</si>
  <si>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</si>
  <si>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</si>
  <si>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</si>
  <si>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</si>
  <si>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</si>
  <si>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</si>
  <si>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</si>
  <si>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</si>
  <si>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</si>
  <si>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</si>
  <si>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</si>
  <si>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</si>
  <si>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</si>
  <si>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</si>
  <si>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</si>
  <si>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</si>
  <si>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</si>
  <si>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</si>
  <si>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</si>
  <si>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</si>
  <si>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</si>
  <si>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</si>
  <si>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</si>
  <si>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</si>
  <si>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</si>
  <si>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</si>
  <si>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</si>
  <si>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</si>
  <si>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</si>
  <si>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</si>
  <si>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</si>
  <si>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</si>
  <si>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</si>
  <si>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</si>
  <si>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</si>
  <si>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</si>
  <si>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</si>
  <si>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</si>
  <si>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</si>
  <si>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</si>
  <si>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</si>
  <si>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</si>
  <si>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</si>
  <si>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</si>
  <si>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</si>
  <si>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</si>
  <si>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</si>
  <si>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</si>
  <si>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</si>
  <si>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</si>
  <si>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</si>
  <si>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</si>
  <si>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</si>
  <si>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</si>
  <si>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</si>
  <si>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</si>
  <si>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</si>
  <si>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</si>
  <si>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</si>
  <si>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</si>
  <si>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</si>
  <si>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</si>
  <si>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</si>
  <si>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</si>
  <si>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</si>
  <si>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</si>
  <si>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</si>
  <si>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</si>
  <si>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</si>
  <si>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</si>
  <si>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</si>
  <si>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</si>
  <si>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</si>
  <si>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</si>
  <si>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</si>
  <si>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</si>
  <si>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</si>
  <si>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</si>
  <si>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</si>
  <si>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</si>
  <si>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</si>
  <si>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</si>
  <si>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</si>
  <si>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</si>
  <si>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</si>
  <si>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</si>
  <si>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</si>
  <si>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</si>
  <si>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</si>
  <si>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</si>
  <si>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</si>
  <si>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</si>
  <si>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</si>
  <si>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</si>
  <si>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</si>
  <si>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</si>
  <si>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</si>
  <si>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</si>
  <si>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</si>
  <si>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</si>
  <si>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</si>
  <si>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</si>
  <si>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</si>
  <si>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</si>
  <si>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</si>
  <si>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</si>
  <si>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</si>
  <si>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</si>
  <si>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</si>
  <si>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</si>
  <si>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</si>
  <si>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</si>
  <si>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</si>
  <si>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</si>
  <si>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</si>
  <si>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</si>
  <si>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</si>
  <si>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</si>
  <si>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</si>
  <si>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</si>
  <si>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</si>
  <si>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</si>
  <si>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</si>
  <si>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</si>
  <si>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</si>
  <si>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</si>
  <si>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</si>
  <si>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</si>
  <si>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</si>
  <si>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</si>
  <si>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</si>
  <si>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</si>
  <si>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</si>
  <si>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</si>
  <si>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</si>
  <si>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</si>
  <si>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</si>
  <si>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</si>
  <si>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</si>
  <si>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</si>
  <si>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</si>
  <si>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</si>
  <si>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</si>
  <si>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</si>
  <si>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</si>
  <si>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</si>
  <si>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</si>
  <si>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</si>
  <si>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</si>
  <si>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</si>
  <si>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</si>
  <si>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</si>
  <si>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</si>
  <si>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</si>
  <si>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</si>
  <si>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</si>
  <si>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</si>
  <si>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</si>
  <si>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</si>
  <si>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</si>
  <si>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</si>
  <si>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</si>
  <si>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</si>
  <si>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</si>
  <si>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</si>
  <si>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</si>
  <si>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</si>
  <si>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</si>
  <si>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</si>
  <si>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</si>
  <si>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</si>
  <si>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</si>
  <si>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</si>
  <si>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</si>
  <si>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</si>
  <si>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</si>
  <si>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</si>
  <si>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</si>
  <si>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</si>
  <si>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</si>
  <si>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</si>
  <si>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</si>
  <si>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</si>
  <si>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</si>
  <si>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</si>
  <si>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</si>
  <si>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</si>
  <si>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</si>
  <si>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</si>
  <si>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</si>
  <si>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</si>
  <si>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</si>
  <si>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</si>
  <si>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</si>
  <si>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</si>
  <si>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</si>
  <si>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</si>
  <si>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</si>
  <si>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</si>
  <si>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</si>
  <si>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</si>
  <si>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</si>
  <si>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</si>
  <si>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</si>
  <si>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</si>
  <si>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</si>
  <si>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</si>
  <si>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</si>
  <si>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</si>
  <si>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</si>
  <si>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</si>
  <si>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</si>
  <si>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</si>
  <si>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</si>
  <si>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</si>
  <si>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</si>
  <si>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</si>
  <si>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</si>
  <si>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</si>
  <si>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</si>
  <si>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</si>
  <si>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</si>
  <si>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</si>
  <si>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</si>
  <si>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</si>
  <si>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</si>
  <si>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</si>
  <si>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</si>
  <si>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</si>
  <si>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</si>
  <si>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</si>
  <si>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</si>
  <si>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</si>
  <si>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</si>
  <si>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</si>
  <si>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</si>
  <si>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</si>
  <si>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</si>
  <si>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</si>
  <si>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</si>
  <si>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</si>
  <si>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</si>
  <si>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</si>
  <si>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</si>
  <si>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</si>
  <si>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</si>
  <si>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</si>
  <si>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</si>
  <si>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</si>
  <si>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</si>
  <si>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</si>
  <si>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</si>
  <si>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</si>
  <si>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</si>
  <si>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</si>
  <si>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</si>
  <si>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</si>
  <si>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</si>
  <si>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</si>
  <si>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</si>
  <si>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</si>
  <si>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</si>
  <si>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</si>
  <si>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</si>
  <si>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</si>
  <si>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</si>
  <si>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</si>
  <si>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</si>
  <si>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</si>
  <si>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</si>
  <si>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</si>
  <si>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</si>
  <si>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</si>
  <si>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</si>
  <si>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</si>
  <si>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</si>
  <si>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</si>
  <si>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</si>
  <si>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</si>
  <si>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</si>
  <si>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</si>
  <si>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</si>
  <si>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</si>
  <si>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</si>
  <si>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</si>
  <si>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</si>
  <si>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</si>
  <si>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</si>
  <si>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</si>
  <si>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</si>
  <si>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</si>
  <si>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</si>
  <si>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</si>
  <si>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</si>
  <si>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</si>
  <si>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</si>
  <si>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</si>
  <si>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</si>
  <si>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</si>
  <si>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</si>
  <si>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</si>
  <si>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</si>
  <si>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</si>
  <si>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</si>
  <si>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</si>
  <si>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</si>
  <si>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</si>
  <si>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</si>
  <si>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</si>
  <si>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</si>
  <si>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</si>
  <si>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</si>
  <si>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</si>
  <si>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</si>
  <si>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</si>
  <si>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</si>
  <si>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</si>
  <si>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</si>
  <si>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</si>
  <si>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</si>
  <si>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</si>
  <si>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</si>
  <si>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</si>
  <si>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</si>
  <si>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</si>
  <si>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</si>
  <si>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</si>
  <si>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</si>
  <si>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</si>
  <si>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</si>
  <si>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</si>
  <si>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</si>
  <si>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</si>
  <si>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</si>
  <si>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</si>
  <si>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</si>
  <si>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</si>
  <si>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</si>
  <si>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</si>
  <si>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</si>
  <si>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</si>
  <si>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</si>
  <si>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</si>
  <si>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</si>
  <si>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</si>
  <si>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</si>
  <si>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</si>
  <si>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</si>
  <si>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</si>
  <si>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</si>
  <si>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</si>
  <si>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</si>
  <si>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</si>
  <si>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</si>
  <si>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</si>
  <si>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</si>
  <si>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</si>
  <si>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</si>
  <si>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</si>
  <si>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</si>
  <si>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</si>
  <si>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</si>
  <si>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</si>
  <si>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</si>
  <si>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</si>
  <si>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</si>
  <si>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</si>
  <si>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</si>
  <si>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</si>
  <si>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</si>
  <si>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</si>
  <si>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</si>
  <si>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</si>
  <si>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</si>
  <si>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</si>
  <si>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</si>
  <si>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</si>
  <si>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</si>
  <si>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</si>
  <si>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</si>
  <si>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</si>
  <si>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</si>
  <si>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</si>
  <si>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</si>
  <si>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</si>
  <si>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</si>
  <si>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</si>
  <si>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</si>
  <si>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</si>
  <si>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</si>
  <si>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</si>
  <si>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</si>
  <si>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</si>
  <si>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</si>
  <si>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</si>
  <si>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</si>
  <si>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</si>
  <si>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</si>
  <si>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</si>
  <si>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</si>
  <si>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</si>
  <si>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</si>
  <si>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</si>
  <si>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</si>
  <si>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</si>
  <si>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</si>
  <si>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</si>
  <si>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</si>
  <si>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</si>
  <si>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</si>
  <si>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</si>
  <si>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</si>
  <si>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</si>
  <si>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</si>
  <si>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</si>
  <si>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</si>
  <si>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</si>
  <si>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</si>
  <si>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</si>
  <si>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</si>
  <si>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</si>
  <si>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</si>
  <si>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</si>
  <si>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</si>
  <si>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</si>
  <si>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</si>
  <si>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</si>
  <si>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</si>
  <si>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</si>
  <si>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</si>
  <si>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</si>
  <si>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</si>
  <si>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</si>
  <si>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</si>
  <si>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</si>
  <si>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</si>
  <si>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</si>
  <si>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</si>
  <si>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</si>
  <si>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</si>
  <si>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</si>
  <si>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</si>
  <si>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</si>
  <si>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</si>
  <si>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</si>
  <si>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</si>
  <si>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</si>
  <si>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</si>
  <si>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</si>
  <si>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</si>
  <si>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</si>
  <si>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</si>
  <si>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</si>
  <si>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</si>
  <si>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</si>
  <si>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</si>
  <si>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</si>
  <si>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</si>
  <si>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</si>
  <si>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</si>
  <si>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</si>
  <si>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</si>
  <si>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</si>
  <si>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</si>
  <si>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</si>
  <si>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</si>
  <si>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</si>
  <si>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</si>
  <si>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</si>
  <si>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</si>
  <si>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</si>
  <si>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</si>
  <si>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</si>
  <si>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</si>
  <si>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</si>
  <si>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</si>
  <si>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</si>
  <si>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</si>
  <si>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</si>
  <si>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</si>
  <si>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</si>
  <si>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</si>
  <si>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</si>
  <si>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</si>
  <si>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</si>
  <si>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</si>
  <si>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</si>
  <si>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</si>
  <si>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</si>
  <si>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</si>
  <si>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</si>
  <si>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</si>
  <si>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</si>
  <si>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</si>
  <si>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</si>
  <si>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</si>
  <si>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</si>
  <si>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</si>
  <si>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</si>
  <si>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</si>
  <si>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</si>
  <si>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</si>
  <si>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</si>
  <si>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</si>
  <si>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</si>
  <si>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</si>
  <si>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</si>
  <si>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</si>
  <si>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</si>
  <si>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</si>
  <si>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</si>
  <si>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</si>
  <si>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</si>
  <si>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</si>
  <si>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</si>
  <si>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</si>
  <si>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</si>
  <si>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</si>
  <si>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</si>
  <si>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</si>
  <si>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</si>
  <si>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</si>
  <si>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</si>
  <si>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</si>
  <si>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</si>
  <si>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</si>
  <si>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</si>
  <si>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</si>
  <si>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</si>
  <si>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</si>
  <si>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</si>
  <si>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</si>
  <si>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</si>
  <si>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</si>
  <si>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</si>
  <si>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</si>
  <si>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</si>
  <si>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</si>
  <si>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</si>
  <si>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</si>
  <si>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</si>
  <si>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</si>
  <si>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</si>
  <si>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</si>
  <si>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</si>
  <si>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</si>
  <si>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</si>
  <si>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</si>
  <si>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</si>
  <si>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</si>
  <si>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</si>
  <si>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</si>
  <si>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</si>
  <si>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</si>
  <si>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</si>
  <si>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</si>
  <si>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</si>
  <si>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</si>
  <si>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</si>
  <si>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</si>
  <si>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</si>
  <si>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</si>
  <si>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</si>
  <si>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</si>
  <si>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</si>
  <si>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</si>
  <si>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</si>
  <si>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</si>
  <si>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</si>
  <si>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</si>
  <si>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</si>
  <si>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</si>
  <si>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</si>
  <si>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</si>
  <si>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</si>
  <si>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</si>
  <si>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</si>
  <si>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</si>
  <si>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</si>
  <si>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</si>
  <si>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</si>
  <si>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</si>
  <si>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</si>
  <si>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</si>
  <si>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</si>
  <si>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</si>
  <si>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</si>
  <si>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</si>
  <si>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</si>
  <si>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</si>
  <si>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</si>
  <si>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</si>
  <si>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</si>
  <si>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</si>
  <si>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</si>
  <si>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</si>
  <si>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</si>
  <si>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</si>
  <si>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</si>
  <si>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</si>
  <si>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</si>
  <si>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</si>
  <si>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</si>
  <si>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</si>
  <si>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</si>
  <si>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</si>
  <si>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</si>
  <si>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</si>
  <si>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</si>
  <si>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</si>
  <si>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</si>
  <si>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</si>
  <si>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</si>
  <si>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</si>
  <si>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</si>
  <si>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</si>
  <si>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</si>
  <si>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</si>
  <si>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</si>
  <si>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</si>
  <si>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</si>
  <si>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</si>
  <si>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</si>
  <si>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</si>
  <si>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</si>
  <si>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</si>
  <si>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</si>
  <si>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</si>
  <si>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</si>
  <si>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</si>
  <si>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</si>
  <si>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</si>
  <si>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</si>
  <si>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</si>
  <si>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</si>
  <si>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</si>
  <si>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</si>
  <si>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</si>
  <si>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</si>
  <si>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</si>
  <si>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</si>
  <si>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</si>
  <si>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</si>
  <si>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</si>
  <si>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</si>
  <si>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</si>
  <si>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</si>
  <si>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</si>
  <si>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</si>
  <si>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</si>
  <si>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</si>
  <si>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</si>
  <si>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</si>
  <si>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</si>
  <si>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</si>
  <si>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</si>
  <si>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</si>
  <si>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</si>
  <si>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</si>
  <si>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</si>
  <si>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</si>
  <si>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</si>
  <si>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</si>
  <si>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</si>
  <si>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</si>
  <si>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</si>
  <si>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</si>
  <si>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</si>
  <si>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</si>
  <si>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</si>
  <si>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</si>
  <si>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</si>
  <si>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</si>
  <si>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</si>
  <si>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</si>
  <si>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</si>
  <si>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</si>
  <si>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</si>
  <si>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</si>
  <si>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</si>
  <si>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</si>
  <si>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</si>
  <si>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</si>
  <si>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</si>
  <si>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</si>
  <si>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</si>
  <si>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</si>
  <si>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</si>
  <si>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</si>
  <si>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</si>
  <si>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</si>
  <si>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</si>
  <si>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</si>
  <si>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</si>
  <si>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</si>
  <si>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</si>
  <si>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</si>
  <si>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</si>
  <si>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</si>
  <si>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</si>
  <si>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</si>
  <si>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</si>
  <si>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</si>
  <si>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</si>
  <si>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</si>
  <si>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</si>
  <si>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</si>
  <si>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</si>
  <si>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</si>
  <si>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</si>
  <si>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</si>
  <si>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</si>
  <si>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</si>
  <si>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</si>
  <si>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</si>
  <si>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</si>
  <si>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</si>
  <si>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</si>
  <si>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</si>
  <si>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</si>
  <si>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</si>
  <si>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</si>
  <si>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</si>
  <si>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</si>
  <si>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</si>
  <si>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</si>
  <si>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</si>
  <si>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</si>
  <si>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</si>
  <si>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</si>
  <si>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</si>
  <si>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</si>
  <si>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</si>
  <si>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</si>
  <si>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</si>
  <si>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</si>
  <si>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</si>
  <si>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</si>
  <si>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</si>
  <si>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</si>
  <si>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</si>
  <si>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</si>
  <si>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</si>
  <si>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</si>
  <si>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</si>
  <si>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</si>
  <si>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</si>
  <si>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</si>
  <si>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</si>
  <si>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</si>
  <si>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</si>
  <si>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</si>
  <si>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</si>
  <si>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</si>
  <si>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</si>
  <si>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</si>
  <si>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</si>
  <si>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</si>
  <si>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</si>
  <si>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</si>
  <si>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</si>
  <si>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</si>
  <si>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</si>
  <si>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</si>
  <si>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</si>
  <si>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</si>
  <si>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</si>
  <si>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</si>
  <si>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</si>
  <si>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</si>
  <si>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</si>
  <si>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</si>
  <si>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</si>
  <si>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</si>
  <si>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</si>
  <si>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</si>
  <si>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</si>
  <si>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</si>
  <si>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</si>
  <si>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</si>
  <si>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</si>
  <si>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</si>
  <si>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</si>
  <si>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</si>
  <si>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</si>
  <si>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</si>
  <si>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</si>
  <si>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</si>
  <si>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</si>
  <si>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</si>
  <si>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</si>
  <si>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</si>
  <si>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</si>
  <si>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</si>
  <si>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</si>
  <si>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</si>
  <si>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</si>
  <si>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</si>
  <si>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</si>
  <si>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</si>
  <si>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</si>
  <si>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</si>
  <si>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</si>
  <si>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</si>
  <si>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</si>
  <si>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</si>
  <si>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</si>
  <si>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</si>
  <si>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</si>
  <si>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</si>
  <si>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</si>
  <si>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</si>
  <si>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</si>
  <si>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</si>
  <si>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</si>
  <si>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</si>
  <si>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</si>
  <si>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</si>
  <si>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</si>
  <si>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</si>
  <si>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</si>
  <si>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</si>
  <si>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</si>
  <si>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</si>
  <si>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</si>
  <si>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</si>
  <si>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</si>
  <si>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</si>
  <si>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</si>
  <si>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</si>
  <si>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</si>
  <si>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</si>
  <si>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</si>
  <si>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</si>
  <si>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</si>
  <si>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</si>
  <si>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</si>
  <si>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</si>
  <si>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</si>
  <si>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</si>
  <si>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</si>
  <si>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</si>
  <si>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</si>
  <si>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</si>
  <si>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</si>
  <si>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</si>
  <si>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</si>
  <si>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</si>
  <si>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</si>
  <si>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</si>
  <si>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</si>
  <si>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</si>
  <si>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</si>
  <si>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</si>
  <si>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</si>
  <si>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</si>
  <si>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</si>
  <si>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</si>
  <si>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</si>
  <si>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</si>
  <si>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</si>
  <si>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</si>
  <si>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</si>
  <si>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</si>
  <si>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</si>
  <si>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</si>
  <si>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</si>
  <si>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</si>
  <si>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</si>
  <si>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</si>
  <si>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</si>
  <si>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</si>
  <si>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</si>
  <si>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</si>
  <si>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</si>
  <si>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</si>
  <si>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</si>
  <si>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</si>
  <si>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</si>
  <si>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</si>
  <si>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</si>
  <si>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</si>
  <si>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</si>
  <si>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</si>
  <si>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</si>
  <si>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</si>
  <si>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</si>
  <si>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</si>
  <si>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</si>
  <si>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</si>
  <si>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</si>
  <si>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</si>
  <si>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</si>
  <si>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</si>
  <si>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</si>
  <si>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</si>
  <si>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</si>
  <si>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</si>
  <si>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</si>
  <si>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</si>
  <si>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</si>
  <si>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</si>
  <si>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</si>
  <si>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</si>
  <si>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</si>
  <si>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</si>
  <si>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</si>
  <si>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</si>
  <si>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</si>
  <si>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</si>
  <si>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</si>
  <si>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</si>
  <si>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</si>
  <si>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</si>
  <si>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</si>
  <si>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</si>
  <si>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</si>
  <si>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</si>
  <si>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</si>
  <si>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</si>
  <si>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</si>
  <si>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</si>
  <si>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</si>
  <si>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</si>
  <si>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</si>
  <si>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</si>
  <si>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</si>
  <si>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</si>
  <si>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</si>
  <si>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</si>
  <si>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</si>
  <si>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</si>
  <si>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</si>
  <si>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</si>
  <si>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</si>
  <si>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</si>
  <si>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</si>
  <si>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</si>
  <si>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</si>
  <si>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</si>
  <si>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</si>
  <si>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</si>
  <si>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</si>
  <si>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</si>
  <si>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</si>
  <si>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</si>
  <si>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</si>
  <si>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</si>
  <si>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</si>
  <si>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</si>
  <si>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</si>
  <si>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</si>
  <si>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</si>
  <si>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</si>
  <si>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</si>
  <si>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</si>
  <si>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</si>
  <si>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</si>
  <si>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</si>
  <si>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</si>
  <si>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</si>
  <si>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</si>
  <si>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</si>
  <si>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</si>
  <si>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</si>
  <si>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</si>
  <si>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</si>
  <si>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</si>
  <si>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</si>
  <si>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</si>
  <si>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</si>
  <si>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</si>
  <si>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</si>
  <si>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</si>
  <si>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</si>
  <si>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</si>
  <si>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</si>
  <si>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</si>
  <si>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</si>
  <si>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</si>
  <si>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</si>
  <si>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</si>
  <si>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</si>
  <si>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</si>
  <si>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</si>
  <si>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</si>
  <si>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</si>
  <si>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</si>
  <si>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</si>
  <si>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</si>
  <si>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</si>
  <si>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</si>
  <si>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</si>
  <si>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</si>
  <si>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</si>
  <si>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</si>
  <si>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</si>
  <si>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</si>
  <si>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</si>
  <si>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</si>
  <si>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</si>
  <si>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</si>
  <si>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</si>
  <si>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</si>
  <si>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</si>
  <si>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</si>
  <si>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</si>
  <si>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</si>
  <si>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</si>
  <si>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</si>
  <si>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</si>
  <si>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</si>
  <si>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</si>
  <si>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</si>
  <si>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</si>
  <si>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</si>
  <si>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</si>
  <si>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</si>
  <si>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</si>
  <si>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</si>
  <si>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</si>
  <si>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</si>
  <si>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</si>
  <si>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</si>
  <si>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</si>
  <si>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</si>
  <si>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</si>
  <si>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</si>
  <si>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</si>
  <si>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</si>
  <si>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</si>
  <si>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</si>
  <si>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</si>
  <si>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</si>
  <si>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</si>
  <si>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</si>
  <si>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</si>
  <si>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</si>
  <si>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</si>
  <si>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</si>
  <si>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</si>
  <si>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</si>
  <si>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</si>
  <si>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</si>
  <si>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</si>
  <si>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</si>
  <si>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</si>
  <si>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</si>
  <si>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</si>
  <si>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</si>
  <si>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</si>
  <si>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</si>
  <si>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</si>
  <si>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</si>
  <si>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</si>
  <si>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</si>
  <si>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</si>
  <si>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</si>
  <si>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</si>
  <si>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</si>
  <si>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</si>
  <si>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</si>
  <si>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</si>
  <si>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</si>
  <si>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</si>
  <si>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</si>
  <si>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</si>
  <si>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</si>
  <si>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</si>
  <si>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</si>
  <si>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</si>
  <si>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</si>
  <si>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</si>
  <si>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</si>
  <si>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</si>
  <si>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</si>
  <si>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</si>
  <si>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</si>
  <si>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</si>
  <si>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</si>
  <si>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</si>
  <si>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</si>
  <si>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</si>
  <si>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</si>
  <si>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</si>
  <si>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</si>
  <si>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</si>
  <si>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</si>
  <si>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</si>
  <si>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</si>
  <si>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</si>
  <si>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</si>
  <si>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</si>
  <si>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</si>
  <si>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</si>
  <si>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</si>
  <si>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</si>
  <si>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</si>
  <si>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</si>
  <si>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</si>
  <si>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</si>
  <si>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</si>
  <si>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</si>
  <si>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</si>
  <si>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</si>
  <si>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</si>
  <si>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</si>
  <si>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</si>
  <si>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</si>
  <si>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</si>
  <si>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</si>
  <si>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</si>
  <si>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</si>
  <si>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</si>
  <si>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</si>
  <si>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</si>
  <si>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</si>
  <si>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</si>
  <si>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</si>
  <si>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</si>
  <si>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</si>
  <si>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</si>
  <si>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</si>
  <si>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</si>
  <si>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</si>
  <si>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</si>
  <si>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</si>
  <si>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</si>
  <si>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</si>
  <si>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</si>
  <si>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</si>
  <si>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</si>
  <si>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</si>
  <si>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</si>
  <si>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</si>
  <si>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</si>
  <si>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</si>
  <si>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</si>
  <si>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</si>
  <si>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</si>
  <si>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</si>
  <si>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</si>
  <si>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</si>
  <si>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</si>
  <si>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</si>
  <si>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</si>
  <si>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</si>
  <si>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</si>
  <si>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</si>
  <si>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</si>
  <si>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</si>
  <si>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</si>
  <si>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</si>
  <si>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</si>
  <si>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</si>
  <si>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</si>
  <si>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</si>
  <si>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</si>
  <si>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</si>
  <si>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</si>
  <si>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</si>
  <si>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</si>
  <si>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</si>
  <si>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</si>
  <si>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</si>
  <si>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</si>
  <si>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</si>
  <si>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</si>
  <si>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</si>
  <si>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</si>
  <si>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</si>
  <si>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</si>
  <si>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</si>
  <si>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</si>
  <si>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</si>
  <si>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</si>
  <si>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</si>
  <si>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</si>
  <si>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</si>
  <si>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</si>
  <si>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</si>
  <si>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</si>
  <si>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</si>
  <si>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</si>
  <si>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</si>
  <si>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</si>
  <si>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</si>
  <si>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</si>
  <si>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</si>
  <si>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</si>
  <si>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</si>
  <si>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</si>
  <si>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</si>
  <si>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</si>
  <si>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</si>
  <si>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</si>
  <si>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</si>
  <si>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</si>
  <si>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</si>
  <si>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</si>
  <si>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</si>
  <si>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</si>
  <si>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</si>
  <si>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</si>
  <si>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</si>
  <si>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</si>
  <si>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</si>
  <si>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</si>
  <si>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</si>
  <si>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</si>
  <si>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</si>
  <si>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</si>
  <si>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</si>
  <si>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</si>
  <si>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</si>
  <si>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</si>
  <si>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</si>
  <si>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</si>
  <si>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</si>
  <si>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</si>
  <si>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</si>
  <si>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</si>
  <si>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</si>
  <si>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</si>
  <si>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</si>
  <si>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</si>
  <si>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</si>
  <si>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</si>
  <si>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</si>
  <si>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</si>
  <si>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</si>
  <si>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</si>
  <si>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</si>
  <si>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</si>
  <si>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</si>
  <si>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</si>
  <si>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</si>
  <si>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</si>
  <si>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</si>
  <si>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</si>
  <si>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</si>
  <si>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</si>
  <si>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</si>
  <si>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</si>
  <si>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</si>
  <si>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</si>
  <si>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</si>
  <si>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</si>
  <si>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</si>
  <si>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</si>
  <si>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</si>
  <si>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</si>
  <si>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</si>
  <si>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</si>
  <si>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</si>
  <si>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</si>
  <si>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</si>
  <si>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</si>
  <si>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</si>
  <si>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</si>
  <si>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</si>
  <si>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</si>
  <si>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</si>
  <si>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</si>
  <si>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</si>
  <si>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</si>
  <si>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</si>
  <si>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</si>
  <si>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</si>
  <si>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</si>
  <si>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</si>
  <si>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</si>
  <si>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</si>
  <si>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</si>
  <si>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</si>
  <si>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</si>
  <si>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</si>
  <si>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</si>
  <si>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</si>
  <si>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</si>
  <si>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</si>
  <si>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</si>
  <si>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</si>
  <si>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</si>
  <si>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</si>
  <si>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</si>
  <si>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</si>
  <si>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</si>
  <si>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</si>
  <si>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</si>
  <si>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</si>
  <si>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</si>
  <si>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</si>
  <si>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</si>
  <si>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</si>
  <si>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</si>
  <si>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</si>
  <si>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</si>
  <si>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</si>
  <si>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</si>
  <si>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</si>
  <si>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</si>
  <si>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</si>
  <si>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</si>
  <si>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</si>
  <si>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</si>
  <si>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</si>
  <si>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</si>
  <si>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</si>
  <si>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</si>
  <si>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</si>
  <si>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</si>
  <si>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</si>
  <si>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</si>
  <si>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</si>
  <si>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</si>
  <si>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</si>
  <si>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</si>
  <si>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</si>
  <si>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</si>
  <si>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</si>
  <si>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</si>
  <si>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</si>
  <si>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</si>
  <si>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</si>
  <si>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</si>
  <si>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</si>
  <si>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</si>
  <si>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</si>
  <si>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</si>
  <si>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</si>
  <si>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</si>
  <si>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</si>
  <si>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</si>
  <si>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</si>
  <si>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</si>
  <si>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</si>
  <si>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</si>
  <si>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</si>
  <si>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</si>
  <si>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</si>
  <si>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</si>
  <si>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</si>
  <si>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</si>
  <si>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</si>
  <si>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</si>
  <si>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</si>
  <si>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</si>
  <si>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</si>
  <si>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</si>
  <si>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</si>
  <si>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</si>
  <si>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</si>
  <si>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</si>
  <si>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</si>
  <si>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</si>
  <si>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</si>
  <si>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</si>
  <si>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</si>
  <si>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</si>
  <si>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</si>
  <si>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</si>
  <si>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</si>
  <si>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</si>
  <si>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</si>
  <si>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</si>
  <si>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</si>
  <si>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</si>
  <si>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</si>
  <si>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</si>
  <si>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</si>
  <si>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</si>
  <si>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</si>
  <si>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</si>
  <si>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</si>
  <si>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</si>
  <si>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</si>
  <si>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</si>
  <si>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</si>
  <si>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</si>
  <si>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</si>
  <si>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</si>
  <si>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</si>
  <si>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</si>
  <si>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</si>
  <si>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</si>
  <si>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</si>
  <si>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</si>
  <si>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</si>
  <si>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</si>
  <si>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</si>
  <si>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</si>
  <si>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</si>
  <si>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</si>
  <si>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</si>
  <si>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</si>
  <si>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</si>
  <si>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</si>
  <si>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</si>
  <si>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</si>
  <si>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</si>
  <si>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</si>
  <si>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</si>
  <si>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</si>
  <si>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</si>
  <si>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</si>
  <si>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</si>
  <si>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</si>
  <si>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</si>
  <si>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</si>
  <si>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</si>
  <si>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</si>
  <si>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</si>
  <si>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</si>
  <si>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</si>
  <si>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</si>
  <si>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</si>
  <si>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</si>
  <si>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</si>
  <si>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</si>
  <si>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</si>
  <si>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</si>
  <si>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</si>
  <si>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</si>
  <si>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</si>
  <si>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</si>
  <si>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</si>
  <si>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</si>
  <si>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</si>
  <si>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</si>
  <si>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</si>
  <si>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</si>
  <si>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</si>
  <si>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</si>
  <si>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</si>
  <si>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</si>
  <si>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</si>
  <si>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</si>
  <si>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</si>
  <si>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</si>
  <si>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</si>
  <si>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</si>
  <si>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</si>
  <si>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</si>
  <si>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</si>
  <si>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</si>
  <si>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</si>
  <si>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</si>
  <si>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</si>
  <si>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</si>
  <si>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</si>
  <si>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</si>
  <si>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</si>
  <si>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</si>
  <si>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</si>
  <si>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</si>
  <si>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</si>
  <si>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</si>
  <si>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</si>
  <si>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</si>
  <si>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</si>
  <si>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</si>
  <si>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</si>
  <si>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</si>
  <si>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</si>
  <si>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</si>
  <si>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</si>
  <si>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</si>
  <si>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</si>
  <si>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</si>
  <si>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</si>
  <si>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</si>
  <si>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</si>
  <si>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</si>
  <si>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</si>
  <si>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</si>
  <si>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</si>
  <si>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</si>
  <si>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</si>
  <si>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</si>
  <si>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</si>
  <si>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</si>
  <si>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</si>
  <si>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</si>
  <si>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</si>
  <si>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</si>
  <si>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</si>
  <si>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</si>
  <si>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</si>
  <si>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</si>
  <si>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</si>
  <si>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</si>
  <si>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</si>
  <si>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</si>
  <si>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</si>
  <si>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</si>
  <si>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</si>
  <si>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</si>
  <si>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</si>
  <si>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</si>
  <si>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</si>
  <si>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</si>
  <si>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</si>
  <si>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</si>
  <si>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</si>
  <si>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</si>
  <si>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</si>
  <si>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</si>
  <si>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</si>
  <si>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</si>
  <si>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</si>
  <si>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</si>
  <si>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</si>
  <si>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</si>
  <si>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</si>
  <si>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</si>
  <si>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</si>
  <si>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</si>
  <si>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</si>
  <si>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</si>
  <si>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</si>
  <si>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</si>
  <si>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</si>
  <si>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</si>
  <si>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</si>
  <si>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</si>
  <si>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</si>
  <si>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</si>
  <si>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</si>
  <si>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</si>
  <si>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</si>
  <si>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</si>
  <si>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</si>
  <si>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</si>
  <si>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</si>
  <si>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</si>
  <si>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</si>
  <si>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</si>
  <si>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</si>
  <si>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</si>
  <si>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</si>
  <si>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</si>
  <si>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</si>
  <si>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</si>
  <si>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</si>
  <si>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</si>
  <si>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</si>
  <si>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</si>
  <si>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</si>
  <si>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</si>
  <si>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</si>
  <si>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</si>
  <si>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</si>
  <si>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</si>
  <si>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</si>
  <si>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</si>
  <si>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</si>
  <si>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</si>
  <si>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</si>
  <si>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</si>
  <si>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</si>
  <si>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</si>
  <si>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</si>
  <si>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</si>
  <si>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</si>
  <si>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</si>
  <si>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</si>
  <si>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</si>
  <si>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</si>
  <si>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</si>
  <si>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</si>
  <si>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</si>
  <si>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</si>
  <si>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</si>
  <si>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</si>
  <si>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</si>
  <si>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</si>
  <si>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</si>
  <si>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</si>
  <si>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</si>
  <si>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</si>
  <si>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</si>
  <si>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</si>
  <si>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</si>
  <si>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</si>
  <si>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</si>
  <si>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</si>
  <si>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</si>
  <si>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</si>
  <si>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</si>
  <si>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</si>
  <si>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</si>
  <si>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</si>
  <si>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</si>
  <si>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</si>
  <si>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</si>
  <si>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</si>
  <si>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</si>
  <si>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</si>
  <si>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</si>
  <si>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</si>
  <si>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</si>
  <si>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</si>
  <si>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</si>
  <si>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</si>
  <si>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</si>
  <si>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</si>
  <si>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</si>
  <si>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</si>
  <si>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</si>
  <si>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</si>
  <si>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</si>
  <si>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</si>
  <si>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</si>
  <si>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</si>
  <si>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</si>
  <si>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</si>
  <si>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</si>
  <si>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</si>
  <si>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</si>
  <si>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</si>
  <si>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</si>
  <si>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</si>
  <si>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</si>
  <si>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</si>
  <si>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</si>
  <si>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</si>
  <si>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</si>
  <si>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</si>
  <si>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</si>
  <si>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</si>
  <si>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</si>
  <si>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</si>
  <si>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</si>
  <si>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</si>
  <si>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</si>
  <si>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</si>
  <si>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</si>
  <si>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</si>
  <si>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</si>
  <si>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</si>
  <si>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</si>
  <si>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</si>
  <si>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</si>
  <si>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</si>
  <si>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</si>
  <si>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</si>
  <si>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</si>
  <si>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</si>
  <si>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</si>
  <si>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</si>
  <si>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</si>
  <si>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</si>
  <si>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</si>
  <si>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</si>
  <si>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</si>
  <si>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</si>
  <si>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</si>
  <si>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</si>
  <si>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</si>
  <si>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</si>
  <si>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</si>
  <si>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</si>
  <si>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</si>
  <si>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</si>
  <si>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</si>
  <si>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</si>
  <si>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</si>
  <si>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</si>
  <si>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</si>
  <si>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</si>
  <si>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</si>
  <si>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</si>
  <si>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</si>
  <si>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</si>
  <si>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</si>
  <si>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</si>
  <si>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</si>
  <si>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</si>
  <si>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</si>
  <si>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</si>
  <si>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</si>
  <si>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</si>
  <si>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</si>
  <si>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</si>
  <si>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</si>
  <si>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</si>
  <si>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</si>
  <si>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</si>
  <si>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</si>
  <si>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</si>
  <si>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</si>
  <si>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</si>
  <si>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</si>
  <si>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</si>
  <si>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</si>
  <si>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</si>
  <si>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</si>
  <si>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</si>
  <si>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</si>
  <si>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</si>
  <si>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</si>
  <si>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</si>
  <si>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</si>
  <si>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</si>
  <si>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</si>
  <si>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</si>
  <si>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</si>
  <si>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</si>
  <si>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</si>
  <si>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</si>
  <si>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</si>
  <si>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</si>
  <si>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</si>
  <si>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</si>
  <si>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</si>
  <si>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</si>
  <si>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</si>
  <si>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</si>
  <si>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</si>
  <si>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</si>
  <si>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</si>
  <si>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</si>
  <si>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</si>
  <si>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</si>
  <si>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</si>
  <si>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</si>
  <si>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</si>
  <si>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</si>
  <si>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</si>
  <si>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</si>
  <si>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</si>
  <si>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</si>
  <si>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</si>
  <si>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</si>
  <si>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</si>
  <si>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</si>
  <si>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</si>
  <si>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</si>
  <si>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</si>
  <si>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</si>
  <si>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</si>
  <si>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</si>
  <si>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</si>
  <si>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</si>
  <si>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</si>
  <si>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</si>
  <si>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</si>
  <si>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</si>
  <si>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</si>
  <si>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</si>
  <si>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</si>
  <si>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</si>
  <si>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</si>
  <si>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</si>
  <si>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</si>
  <si>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</si>
  <si>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</si>
  <si>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</si>
  <si>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</si>
  <si>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</si>
  <si>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</si>
  <si>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</si>
  <si>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</si>
  <si>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</si>
  <si>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</si>
  <si>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</si>
  <si>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</si>
  <si>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</si>
  <si>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</si>
  <si>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</si>
  <si>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</si>
  <si>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</si>
  <si>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</si>
  <si>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</si>
  <si>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</si>
  <si>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</si>
  <si>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</si>
  <si>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</si>
  <si>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</si>
  <si>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</si>
  <si>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</si>
  <si>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</si>
  <si>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</si>
  <si>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</si>
  <si>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</si>
  <si>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</si>
  <si>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</si>
  <si>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</si>
  <si>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</si>
  <si>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</si>
  <si>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</si>
  <si>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</si>
  <si>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</si>
  <si>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</si>
  <si>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</si>
  <si>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</si>
  <si>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</si>
  <si>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</si>
  <si>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</si>
  <si>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</si>
  <si>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</si>
  <si>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</si>
  <si>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</si>
  <si>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</si>
  <si>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</si>
  <si>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</si>
  <si>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</si>
  <si>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</si>
  <si>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</si>
  <si>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</si>
  <si>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</si>
  <si>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</si>
  <si>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</si>
  <si>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</si>
  <si>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</si>
  <si>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</si>
  <si>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</si>
  <si>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</si>
  <si>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</si>
  <si>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</si>
  <si>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</si>
  <si>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</si>
  <si>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</si>
  <si>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</si>
  <si>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</si>
  <si>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</si>
  <si>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</si>
  <si>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</si>
  <si>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</si>
  <si>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</si>
  <si>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</si>
  <si>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</si>
  <si>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</si>
  <si>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</si>
  <si>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</si>
  <si>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</si>
  <si>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</si>
  <si>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</si>
  <si>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</si>
  <si>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</si>
  <si>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</si>
  <si>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</si>
  <si>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</si>
  <si>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</si>
  <si>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</si>
  <si>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</si>
  <si>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</si>
  <si>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</si>
  <si>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</si>
  <si>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</si>
  <si>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</si>
  <si>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</si>
  <si>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</si>
  <si>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</si>
  <si>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</si>
  <si>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</si>
  <si>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</si>
  <si>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</si>
  <si>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</si>
  <si>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</si>
  <si>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</si>
  <si>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</si>
  <si>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</si>
  <si>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</si>
  <si>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</si>
  <si>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</si>
  <si>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</si>
  <si>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</si>
  <si>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</si>
  <si>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</si>
  <si>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</si>
  <si>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</si>
  <si>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</si>
  <si>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</si>
  <si>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</si>
  <si>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</si>
  <si>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</si>
  <si>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</si>
  <si>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</si>
  <si>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</si>
  <si>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</si>
  <si>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</si>
  <si>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</si>
  <si>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</si>
  <si>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</si>
  <si>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</si>
  <si>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</si>
  <si>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</si>
  <si>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</si>
  <si>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</si>
  <si>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</si>
  <si>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</si>
  <si>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</si>
  <si>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</si>
  <si>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</si>
  <si>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</si>
  <si>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</si>
  <si>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</si>
  <si>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</si>
  <si>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</si>
  <si>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</si>
  <si>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</si>
  <si>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</si>
  <si>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</si>
  <si>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</si>
  <si>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</si>
  <si>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</si>
  <si>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</si>
  <si>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</si>
  <si>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</si>
  <si>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</si>
  <si>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</si>
  <si>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</si>
  <si>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</si>
  <si>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</si>
  <si>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</si>
  <si>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</si>
  <si>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</si>
  <si>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</si>
  <si>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</si>
  <si>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</si>
  <si>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</si>
  <si>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</si>
  <si>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</si>
  <si>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</si>
  <si>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</si>
  <si>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</si>
  <si>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</si>
  <si>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</si>
  <si>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</si>
  <si>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</si>
  <si>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</si>
  <si>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</si>
  <si>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</si>
  <si>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</si>
  <si>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</si>
  <si>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</si>
  <si>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</si>
  <si>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</si>
  <si>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</si>
  <si>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</si>
  <si>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</si>
  <si>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</si>
  <si>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</si>
  <si>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</si>
  <si>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</si>
  <si>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</si>
  <si>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</si>
  <si>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</si>
  <si>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</si>
  <si>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</si>
  <si>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</si>
  <si>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</si>
  <si>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</si>
  <si>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</si>
  <si>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</si>
  <si>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</si>
  <si>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</si>
  <si>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</si>
  <si>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</si>
  <si>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</si>
  <si>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</si>
  <si>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</si>
  <si>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</si>
  <si>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</si>
  <si>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</si>
  <si>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</si>
  <si>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</si>
  <si>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</si>
  <si>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</si>
  <si>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</si>
  <si>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</si>
  <si>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</si>
  <si>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</si>
  <si>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</si>
  <si>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</si>
  <si>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</si>
  <si>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</si>
  <si>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</si>
  <si>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</si>
  <si>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</si>
  <si>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</si>
  <si>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</si>
  <si>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</si>
  <si>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</si>
  <si>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</si>
  <si>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</si>
  <si>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</si>
  <si>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</si>
  <si>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</si>
  <si>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</si>
  <si>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</si>
  <si>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</si>
  <si>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</si>
  <si>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</si>
  <si>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</si>
  <si>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</si>
  <si>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</si>
  <si>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</si>
  <si>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</si>
  <si>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</si>
  <si>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</si>
  <si>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</si>
  <si>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</si>
  <si>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</si>
  <si>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</si>
  <si>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</si>
  <si>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</si>
  <si>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</si>
  <si>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</si>
  <si>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</si>
  <si>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</si>
  <si>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</si>
  <si>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</si>
  <si>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</si>
  <si>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</si>
  <si>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</si>
  <si>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</si>
  <si>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</si>
  <si>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</si>
  <si>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</si>
  <si>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</si>
  <si>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</si>
  <si>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</si>
  <si>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</si>
  <si>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</si>
  <si>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</si>
  <si>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</si>
  <si>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</si>
  <si>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</si>
  <si>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</si>
  <si>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</si>
  <si>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</si>
  <si>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</si>
  <si>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</si>
  <si>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</si>
  <si>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</si>
  <si>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</si>
  <si>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</si>
  <si>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</si>
  <si>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</si>
  <si>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</si>
  <si>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</si>
  <si>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</si>
  <si>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</si>
  <si>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</si>
  <si>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</si>
  <si>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</si>
  <si>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</si>
  <si>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</si>
  <si>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</si>
  <si>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</si>
  <si>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</si>
  <si>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</si>
  <si>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</si>
  <si>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</si>
  <si>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</si>
  <si>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</si>
  <si>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</si>
  <si>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</si>
  <si>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</si>
  <si>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</si>
  <si>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</si>
  <si>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</si>
  <si>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</si>
  <si>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</si>
  <si>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</si>
  <si>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</si>
  <si>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</si>
  <si>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</si>
  <si>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</si>
  <si>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</si>
  <si>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</si>
  <si>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</si>
  <si>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</si>
  <si>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</si>
  <si>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</si>
  <si>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</si>
  <si>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</si>
  <si>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</si>
  <si>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</si>
  <si>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</si>
  <si>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</si>
  <si>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</si>
  <si>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</si>
  <si>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</si>
  <si>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</si>
  <si>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</si>
  <si>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</si>
  <si>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</si>
  <si>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</si>
  <si>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</si>
  <si>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</si>
  <si>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</si>
  <si>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</si>
  <si>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</si>
  <si>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</si>
  <si>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</si>
  <si>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</si>
  <si>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</si>
  <si>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</si>
  <si>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</si>
  <si>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</si>
  <si>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</si>
  <si>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</si>
  <si>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</si>
  <si>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</si>
  <si>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</si>
  <si>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</si>
  <si>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</si>
  <si>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</si>
  <si>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</si>
  <si>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</si>
  <si>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</si>
  <si>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</si>
  <si>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</si>
  <si>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</si>
  <si>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</si>
  <si>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</si>
  <si>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</si>
  <si>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</si>
  <si>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</si>
  <si>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</si>
  <si>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</si>
  <si>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</si>
  <si>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</si>
  <si>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</si>
  <si>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</si>
  <si>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</si>
  <si>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</si>
  <si>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</si>
  <si>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</si>
  <si>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</si>
  <si>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</si>
  <si>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</si>
  <si>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</si>
  <si>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</si>
  <si>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</si>
  <si>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</si>
  <si>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</si>
  <si>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</si>
  <si>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</si>
  <si>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</si>
  <si>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</si>
  <si>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</si>
  <si>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</si>
  <si>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</si>
  <si>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</si>
  <si>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</si>
  <si>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</si>
  <si>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</si>
  <si>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</si>
  <si>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</si>
  <si>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</si>
  <si>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</si>
  <si>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</si>
  <si>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</si>
  <si>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</si>
  <si>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</si>
  <si>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</si>
  <si>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</si>
  <si>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</si>
  <si>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</si>
  <si>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</si>
  <si>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</si>
  <si>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</si>
  <si>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</si>
  <si>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</si>
  <si>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</si>
  <si>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</si>
  <si>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</si>
  <si>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</si>
  <si>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</si>
  <si>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</si>
  <si>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</si>
  <si>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</si>
  <si>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</si>
  <si>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</si>
  <si>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</si>
  <si>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</si>
  <si>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</si>
  <si>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</si>
  <si>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</si>
  <si>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</si>
  <si>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</si>
  <si>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</si>
  <si>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</si>
  <si>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</si>
  <si>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</si>
  <si>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</si>
  <si>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</si>
  <si>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</si>
  <si>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</si>
  <si>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</si>
  <si>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</si>
  <si>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</si>
  <si>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</si>
  <si>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</si>
  <si>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</si>
  <si>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</si>
  <si>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</si>
  <si>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</si>
  <si>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</si>
  <si>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</si>
  <si>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</si>
  <si>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</si>
  <si>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</si>
  <si>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</si>
  <si>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</si>
  <si>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</si>
  <si>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</si>
  <si>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</si>
  <si>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</si>
  <si>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</si>
  <si>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</si>
  <si>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</si>
  <si>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</si>
  <si>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</si>
  <si>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</si>
  <si>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</si>
  <si>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</si>
  <si>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</si>
  <si>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</si>
  <si>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</si>
  <si>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</si>
  <si>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</si>
  <si>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</si>
  <si>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</si>
  <si>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</si>
  <si>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</si>
  <si>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</si>
  <si>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</si>
  <si>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</si>
  <si>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</si>
  <si>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</si>
  <si>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</si>
  <si>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</si>
  <si>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</si>
  <si>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</si>
  <si>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</si>
  <si>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</si>
  <si>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</si>
  <si>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</si>
  <si>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</si>
  <si>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</si>
  <si>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</si>
  <si>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</si>
  <si>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</si>
  <si>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</si>
  <si>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</si>
  <si>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</si>
  <si>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</si>
  <si>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</si>
  <si>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</si>
  <si>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</si>
  <si>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</si>
  <si>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</si>
  <si>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</si>
  <si>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</si>
  <si>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</si>
  <si>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</si>
  <si>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</si>
  <si>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</si>
  <si>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</si>
  <si>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</si>
  <si>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</si>
  <si>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</si>
  <si>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</si>
  <si>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</si>
  <si>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</si>
  <si>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</si>
  <si>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</si>
  <si>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</si>
  <si>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</si>
  <si>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</si>
  <si>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</si>
  <si>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</si>
  <si>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</si>
  <si>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</si>
  <si>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</si>
  <si>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</si>
  <si>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</si>
  <si>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</si>
  <si>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</si>
  <si>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</si>
  <si>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</si>
  <si>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</si>
  <si>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</si>
  <si>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</si>
  <si>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</si>
  <si>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</si>
  <si>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</si>
  <si>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</si>
  <si>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</si>
  <si>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</si>
  <si>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</si>
  <si>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</si>
  <si>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</si>
  <si>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</si>
  <si>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</si>
  <si>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</si>
  <si>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</si>
  <si>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</si>
  <si>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</si>
  <si>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</si>
  <si>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</si>
  <si>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</si>
  <si>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</si>
  <si>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</si>
  <si>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</si>
  <si>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</si>
  <si>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</si>
  <si>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</si>
  <si>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</si>
  <si>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</si>
  <si>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</si>
  <si>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</si>
  <si>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</si>
  <si>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</si>
  <si>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</si>
  <si>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</si>
  <si>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</si>
  <si>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</si>
  <si>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</si>
  <si>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</si>
  <si>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</si>
  <si>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</si>
  <si>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</si>
  <si>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</si>
  <si>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</si>
  <si>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</si>
  <si>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</si>
  <si>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</si>
  <si>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</si>
  <si>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</si>
  <si>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</si>
  <si>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</si>
  <si>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</si>
  <si>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</si>
  <si>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</si>
  <si>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</si>
  <si>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</si>
  <si>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</si>
  <si>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</si>
  <si>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</si>
  <si>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</si>
  <si>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</si>
  <si>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</si>
  <si>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</si>
  <si>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</si>
  <si>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</si>
  <si>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</si>
  <si>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</si>
  <si>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</si>
  <si>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</si>
  <si>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</si>
  <si>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</si>
  <si>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</si>
  <si>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</si>
  <si>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</si>
  <si>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</si>
  <si>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</si>
  <si>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</si>
  <si>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</si>
  <si>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</si>
  <si>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</si>
  <si>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</si>
  <si>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</si>
  <si>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</si>
  <si>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</si>
  <si>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</si>
  <si>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</si>
  <si>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</si>
  <si>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</si>
  <si>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</si>
  <si>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</si>
  <si>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</si>
  <si>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</si>
  <si>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</si>
  <si>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</si>
  <si>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</si>
  <si>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</si>
  <si>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</si>
  <si>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</si>
  <si>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</si>
  <si>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</si>
  <si>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</si>
  <si>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</si>
  <si>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</si>
  <si>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</si>
  <si>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</si>
  <si>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</si>
  <si>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</si>
  <si>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</si>
  <si>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</si>
  <si>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</si>
  <si>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</si>
  <si>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</si>
  <si>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</si>
  <si>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</si>
  <si>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</si>
  <si>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</si>
  <si>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</si>
  <si>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</si>
  <si>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</si>
  <si>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</si>
  <si>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</si>
  <si>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</si>
  <si>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</si>
  <si>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</si>
  <si>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</si>
  <si>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</si>
  <si>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</si>
  <si>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</si>
  <si>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</si>
  <si>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</si>
  <si>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</si>
  <si>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</si>
  <si>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</si>
  <si>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</si>
  <si>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</si>
  <si>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</si>
  <si>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</si>
  <si>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</si>
  <si>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</si>
  <si>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</si>
  <si>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</si>
  <si>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</si>
  <si>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</si>
  <si>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</si>
  <si>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</si>
  <si>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</si>
  <si>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</si>
  <si>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</si>
  <si>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</si>
  <si>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</si>
  <si>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</si>
  <si>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</si>
  <si>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</si>
  <si>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</si>
  <si>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</si>
  <si>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</si>
  <si>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</si>
  <si>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</si>
  <si>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</si>
  <si>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</si>
  <si>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</si>
  <si>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</si>
  <si>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</si>
  <si>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</si>
  <si>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</si>
  <si>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</si>
  <si>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</si>
  <si>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</si>
  <si>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</si>
  <si>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</si>
  <si>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</si>
  <si>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</si>
  <si>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</si>
  <si>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</si>
  <si>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</si>
  <si>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</si>
  <si>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</si>
  <si>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</si>
  <si>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</si>
  <si>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</si>
  <si>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</si>
  <si>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</si>
  <si>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</si>
  <si>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</si>
  <si>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</si>
  <si>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</si>
  <si>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</si>
  <si>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</si>
  <si>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</si>
  <si>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</si>
  <si>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</si>
  <si>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</si>
  <si>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</si>
  <si>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</si>
  <si>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</si>
  <si>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</si>
  <si>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</si>
  <si>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</si>
  <si>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</si>
  <si>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</si>
  <si>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</si>
  <si>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</si>
  <si>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</si>
  <si>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</si>
  <si>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</si>
  <si>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</si>
  <si>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</si>
  <si>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</si>
  <si>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</si>
  <si>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</si>
  <si>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</si>
  <si>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</si>
  <si>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</si>
  <si>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</si>
  <si>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</si>
  <si>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</si>
  <si>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</si>
  <si>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</si>
  <si>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</si>
  <si>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</si>
  <si>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</si>
  <si>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</si>
  <si>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</si>
  <si>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</si>
  <si>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</si>
  <si>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</si>
  <si>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</si>
  <si>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</si>
  <si>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</si>
  <si>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</si>
  <si>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</si>
  <si>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</si>
  <si>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</si>
  <si>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</si>
  <si>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</si>
  <si>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</si>
  <si>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</si>
  <si>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</si>
  <si>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</si>
  <si>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</si>
  <si>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</si>
  <si>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</si>
  <si>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</si>
  <si>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</si>
  <si>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</si>
  <si>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</si>
  <si>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</si>
  <si>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</si>
  <si>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</si>
  <si>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</si>
  <si>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</si>
  <si>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</si>
  <si>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</si>
  <si>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</si>
  <si>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</si>
  <si>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</si>
  <si>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</si>
  <si>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</si>
  <si>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</si>
  <si>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</si>
  <si>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</si>
  <si>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</si>
  <si>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</si>
  <si>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</si>
  <si>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</si>
  <si>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</si>
  <si>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</si>
  <si>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</si>
  <si>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</si>
  <si>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</si>
  <si>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</si>
  <si>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</si>
  <si>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</si>
  <si>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</si>
  <si>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</si>
  <si>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</si>
  <si>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</si>
  <si>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</si>
  <si>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</si>
  <si>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</si>
  <si>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</si>
  <si>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</si>
  <si>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</si>
  <si>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</si>
  <si>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</si>
  <si>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</si>
  <si>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</si>
  <si>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</si>
  <si>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</si>
  <si>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</si>
  <si>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</si>
  <si>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</si>
  <si>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</si>
  <si>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</si>
  <si>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</si>
  <si>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</si>
  <si>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</si>
  <si>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</si>
  <si>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</si>
  <si>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</si>
  <si>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</si>
  <si>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</si>
  <si>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</si>
  <si>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</si>
  <si>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</si>
  <si>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</si>
  <si>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</si>
  <si>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</si>
  <si>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</si>
  <si>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</si>
  <si>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</si>
  <si>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</si>
  <si>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</si>
  <si>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</si>
  <si>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</si>
  <si>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</si>
  <si>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</si>
  <si>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</si>
  <si>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</si>
  <si>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</si>
  <si>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</si>
  <si>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</si>
  <si>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</si>
  <si>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</si>
  <si>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</si>
  <si>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</si>
  <si>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</si>
  <si>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</si>
  <si>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</si>
  <si>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</si>
  <si>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</si>
  <si>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</si>
  <si>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</si>
  <si>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</si>
  <si>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</si>
  <si>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</si>
  <si>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</si>
  <si>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</si>
  <si>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</si>
  <si>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</si>
  <si>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</si>
  <si>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</si>
  <si>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</si>
  <si>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</si>
  <si>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</si>
  <si>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</si>
  <si>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</si>
  <si>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</si>
  <si>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</si>
  <si>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</si>
  <si>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</si>
  <si>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</si>
  <si>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</si>
  <si>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</si>
  <si>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</si>
  <si>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</si>
  <si>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</si>
  <si>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</si>
  <si>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</si>
  <si>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</si>
  <si>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</si>
  <si>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</si>
  <si>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</si>
  <si>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</si>
  <si>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</si>
  <si>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</si>
  <si>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</si>
  <si>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</si>
  <si>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</si>
  <si>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</si>
  <si>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</si>
  <si>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</si>
  <si>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</si>
  <si>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</si>
  <si>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</si>
  <si>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</si>
  <si>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</si>
  <si>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</si>
  <si>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</si>
  <si>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</si>
  <si>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</si>
  <si>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</si>
  <si>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</si>
  <si>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</si>
  <si>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</si>
  <si>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</si>
  <si>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</si>
  <si>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</si>
  <si>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</si>
  <si>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</si>
  <si>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</si>
  <si>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</si>
  <si>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</si>
  <si>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</si>
  <si>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</si>
  <si>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</si>
  <si>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</si>
  <si>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</si>
  <si>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</si>
  <si>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</si>
  <si>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</si>
  <si>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</si>
  <si>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</si>
  <si>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</si>
  <si>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</si>
  <si>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</si>
  <si>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</si>
  <si>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</si>
  <si>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</si>
  <si>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</si>
  <si>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</si>
  <si>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</si>
  <si>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</si>
  <si>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</si>
  <si>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</si>
  <si>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</si>
  <si>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</si>
  <si>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</si>
  <si>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</si>
  <si>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</si>
  <si>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</si>
  <si>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</si>
  <si>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</si>
  <si>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</si>
  <si>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</si>
  <si>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</si>
  <si>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</si>
  <si>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</si>
  <si>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</si>
  <si>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</si>
  <si>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</si>
  <si>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</si>
  <si>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</si>
  <si>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</si>
  <si>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</si>
  <si>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</si>
  <si>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</si>
  <si>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</si>
  <si>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</si>
  <si>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</si>
  <si>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</si>
  <si>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</si>
  <si>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</si>
  <si>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</si>
  <si>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</si>
  <si>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</si>
  <si>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</si>
  <si>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</si>
  <si>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</si>
  <si>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</si>
  <si>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</si>
  <si>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</si>
  <si>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</si>
  <si>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</si>
  <si>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</si>
  <si>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</si>
  <si>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</si>
  <si>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</si>
  <si>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</si>
  <si>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</si>
  <si>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</si>
  <si>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</si>
  <si>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</si>
  <si>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</si>
  <si>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</si>
  <si>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</si>
  <si>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</si>
  <si>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</si>
  <si>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</si>
  <si>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</si>
  <si>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</si>
  <si>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</si>
  <si>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</si>
  <si>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</si>
  <si>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</si>
  <si>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</si>
  <si>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</si>
  <si>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</si>
  <si>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</si>
  <si>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</si>
  <si>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</si>
  <si>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</si>
  <si>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</si>
  <si>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</si>
  <si>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</si>
  <si>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</si>
  <si>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</si>
  <si>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</si>
  <si>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</si>
  <si>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</si>
  <si>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</si>
  <si>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</si>
  <si>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</si>
  <si>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</si>
  <si>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</si>
  <si>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</si>
  <si>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</si>
  <si>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</si>
  <si>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</si>
  <si>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</si>
  <si>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</si>
  <si>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</si>
  <si>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</si>
  <si>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</si>
  <si>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</si>
  <si>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</si>
  <si>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</si>
  <si>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</si>
  <si>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</si>
  <si>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</si>
  <si>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</si>
  <si>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</si>
  <si>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</si>
  <si>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</si>
  <si>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</si>
  <si>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</si>
  <si>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</si>
  <si>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</si>
  <si>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</si>
  <si>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</si>
  <si>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</si>
  <si>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</si>
  <si>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</si>
  <si>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</si>
  <si>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</si>
  <si>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</si>
  <si>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</si>
  <si>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</si>
  <si>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</si>
  <si>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</si>
  <si>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</si>
  <si>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</si>
  <si>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</si>
  <si>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</si>
  <si>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</si>
  <si>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</si>
  <si>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</si>
  <si>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</si>
  <si>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</si>
  <si>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</si>
  <si>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</si>
  <si>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</si>
  <si>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</si>
  <si>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</si>
  <si>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</si>
  <si>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</si>
  <si>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</si>
  <si>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</si>
  <si>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</si>
  <si>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</si>
  <si>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</si>
  <si>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</si>
  <si>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</si>
  <si>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</si>
  <si>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</si>
  <si>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</si>
  <si>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</si>
  <si>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</si>
  <si>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</si>
  <si>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</si>
  <si>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</si>
  <si>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</si>
  <si>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</si>
  <si>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</si>
  <si>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</si>
  <si>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</si>
  <si>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</si>
  <si>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</si>
  <si>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</si>
  <si>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</si>
  <si>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</si>
  <si>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</si>
  <si>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</si>
  <si>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</si>
  <si>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</si>
  <si>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</si>
  <si>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</si>
  <si>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</si>
  <si>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</si>
  <si>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</si>
  <si>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</si>
  <si>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</si>
  <si>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</si>
  <si>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</si>
  <si>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</si>
  <si>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</si>
  <si>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</si>
  <si>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</si>
  <si>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</si>
  <si>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</si>
  <si>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</si>
  <si>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</si>
  <si>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</si>
  <si>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</si>
  <si>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</si>
  <si>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</si>
  <si>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</si>
  <si>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</si>
  <si>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</si>
  <si>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</si>
  <si>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</si>
  <si>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</si>
  <si>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</si>
  <si>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</si>
  <si>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</si>
  <si>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</si>
  <si>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</si>
  <si>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</si>
  <si>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</si>
  <si>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</si>
  <si>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</si>
  <si>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</si>
  <si>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</si>
  <si>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</si>
  <si>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</si>
  <si>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</si>
  <si>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</si>
  <si>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</si>
  <si>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</si>
  <si>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</si>
  <si>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</si>
  <si>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</si>
  <si>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</si>
  <si>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</si>
  <si>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</si>
  <si>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</si>
  <si>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</si>
  <si>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</si>
  <si>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</si>
  <si>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</si>
  <si>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</si>
  <si>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</si>
  <si>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</si>
  <si>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</si>
  <si>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</si>
  <si>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</si>
  <si>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</si>
  <si>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</si>
  <si>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</si>
  <si>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</si>
  <si>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</si>
  <si>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</si>
  <si>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</si>
  <si>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</si>
  <si>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</si>
  <si>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</si>
  <si>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</si>
  <si>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</si>
  <si>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</si>
  <si>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</si>
  <si>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</si>
  <si>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</si>
  <si>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</si>
  <si>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</si>
  <si>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</si>
  <si>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</si>
  <si>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</si>
  <si>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</si>
  <si>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</si>
  <si>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</si>
  <si>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</si>
  <si>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</si>
  <si>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</si>
  <si>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</si>
  <si>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</si>
  <si>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</si>
  <si>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</si>
  <si>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</si>
  <si>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</si>
  <si>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</si>
  <si>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</si>
  <si>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</si>
  <si>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</si>
  <si>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</si>
  <si>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</si>
  <si>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</si>
  <si>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</si>
  <si>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</si>
  <si>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</si>
  <si>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</si>
  <si>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</si>
  <si>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</si>
  <si>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</si>
  <si>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</si>
  <si>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</si>
  <si>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</si>
  <si>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</si>
  <si>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</si>
  <si>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</si>
  <si>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</si>
  <si>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</si>
  <si>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</si>
  <si>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</si>
  <si>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</si>
  <si>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</si>
  <si>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</si>
  <si>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</si>
  <si>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</si>
  <si>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</si>
  <si>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</si>
  <si>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</si>
  <si>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</si>
  <si>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</si>
  <si>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</si>
  <si>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</si>
  <si>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</si>
  <si>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</si>
  <si>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</si>
  <si>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</si>
  <si>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</si>
  <si>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</si>
  <si>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</si>
  <si>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</si>
  <si>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</si>
  <si>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</si>
  <si>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</si>
  <si>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</si>
  <si>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</si>
  <si>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</si>
  <si>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</si>
  <si>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</si>
  <si>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</si>
  <si>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</si>
  <si>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</si>
  <si>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</si>
  <si>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</si>
  <si>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</si>
  <si>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</si>
  <si>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</si>
  <si>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</si>
  <si>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</si>
  <si>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</si>
  <si>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</si>
  <si>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</si>
  <si>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</si>
  <si>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</si>
  <si>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</si>
  <si>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</si>
  <si>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</si>
  <si>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</si>
  <si>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</si>
  <si>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</si>
  <si>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</si>
  <si>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</si>
  <si>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</si>
  <si>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</si>
  <si>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</si>
  <si>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</si>
  <si>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</si>
  <si>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</si>
  <si>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</si>
  <si>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</si>
  <si>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</si>
  <si>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</si>
  <si>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</si>
  <si>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</si>
  <si>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</si>
  <si>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</si>
  <si>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</si>
  <si>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</si>
  <si>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</si>
  <si>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</si>
  <si>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</si>
  <si>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</si>
  <si>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</si>
  <si>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</si>
  <si>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</si>
  <si>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</si>
  <si>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</si>
  <si>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</si>
  <si>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</si>
  <si>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</si>
  <si>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</si>
  <si>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</si>
  <si>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</si>
  <si>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</si>
  <si>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</si>
  <si>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</si>
  <si>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</si>
  <si>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</si>
  <si>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</si>
  <si>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</si>
  <si>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</si>
  <si>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</si>
  <si>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</si>
  <si>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</si>
  <si>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</si>
  <si>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</si>
  <si>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</si>
  <si>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</si>
  <si>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</si>
  <si>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</si>
  <si>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</si>
  <si>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</si>
  <si>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</si>
  <si>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</si>
  <si>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</si>
  <si>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</si>
  <si>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</si>
  <si>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</si>
  <si>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</si>
  <si>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</si>
  <si>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</si>
  <si>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</si>
  <si>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</si>
  <si>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</si>
  <si>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</si>
  <si>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</si>
  <si>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</si>
  <si>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</si>
  <si>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</si>
  <si>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</si>
  <si>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</si>
  <si>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</si>
  <si>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</si>
  <si>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</si>
  <si>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</si>
  <si>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</si>
  <si>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</si>
  <si>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</si>
  <si>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</si>
  <si>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</si>
  <si>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</si>
  <si>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</si>
  <si>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</si>
  <si>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</si>
  <si>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</si>
  <si>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</si>
  <si>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</si>
  <si>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</si>
  <si>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</si>
  <si>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</si>
  <si>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</si>
  <si>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</si>
  <si>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</si>
  <si>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</si>
  <si>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</si>
  <si>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</si>
  <si>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</si>
  <si>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</si>
  <si>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</si>
  <si>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</si>
  <si>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</si>
  <si>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</si>
  <si>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</si>
  <si>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</si>
  <si>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</si>
  <si>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</si>
  <si>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</si>
  <si>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</si>
  <si>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</si>
  <si>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</si>
  <si>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</si>
  <si>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</si>
  <si>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</si>
  <si>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</si>
  <si>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</si>
  <si>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</si>
  <si>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</si>
  <si>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</si>
  <si>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</si>
  <si>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</si>
  <si>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</si>
  <si>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</si>
  <si>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</si>
  <si>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</si>
  <si>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</si>
  <si>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</si>
  <si>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</si>
  <si>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</si>
  <si>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</si>
  <si>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</si>
  <si>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</si>
  <si>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</si>
  <si>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</si>
  <si>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</si>
  <si>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</si>
  <si>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</si>
  <si>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</si>
  <si>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</si>
  <si>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</si>
  <si>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</si>
  <si>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</si>
  <si>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</si>
  <si>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</si>
  <si>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</si>
  <si>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</si>
  <si>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</si>
  <si>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</si>
  <si>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</si>
  <si>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</si>
  <si>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</si>
  <si>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</si>
  <si>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</si>
  <si>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</si>
  <si>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</si>
  <si>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</si>
  <si>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</si>
  <si>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</si>
  <si>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</si>
  <si>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</si>
  <si>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</si>
  <si>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</si>
  <si>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</si>
  <si>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</si>
  <si>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</si>
  <si>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</si>
  <si>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</si>
  <si>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</si>
  <si>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</si>
  <si>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</si>
  <si>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</si>
  <si>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</si>
  <si>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</si>
  <si>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</si>
  <si>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</si>
  <si>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</si>
  <si>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</si>
  <si>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</si>
  <si>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</si>
  <si>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</si>
  <si>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</si>
  <si>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</si>
  <si>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</si>
  <si>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</si>
  <si>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</si>
  <si>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</si>
  <si>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</si>
  <si>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</si>
  <si>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</si>
  <si>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</si>
  <si>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</si>
  <si>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</si>
  <si>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</si>
  <si>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</si>
  <si>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</si>
  <si>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</si>
  <si>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</si>
  <si>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</si>
  <si>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</si>
  <si>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</si>
  <si>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</si>
  <si>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</si>
  <si>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</si>
  <si>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</si>
  <si>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</si>
  <si>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</si>
  <si>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</si>
  <si>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</si>
  <si>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</si>
  <si>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</si>
  <si>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</si>
  <si>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</si>
  <si>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</si>
  <si>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</si>
  <si>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</si>
  <si>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</si>
  <si>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</si>
  <si>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</si>
  <si>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</si>
  <si>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</si>
  <si>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</si>
  <si>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</si>
  <si>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</si>
  <si>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</si>
  <si>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</si>
  <si>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</si>
  <si>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</si>
  <si>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</si>
  <si>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</si>
  <si>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</si>
  <si>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</si>
  <si>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</si>
  <si>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</si>
  <si>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</si>
  <si>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</si>
  <si>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</si>
  <si>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</si>
  <si>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</si>
  <si>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</si>
  <si>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</si>
  <si>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</si>
  <si>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</si>
  <si>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</si>
  <si>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</si>
  <si>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</si>
  <si>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</si>
  <si>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</si>
  <si>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</si>
  <si>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</si>
  <si>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</si>
  <si>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</si>
  <si>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</si>
  <si>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</si>
  <si>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</si>
  <si>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</si>
  <si>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</si>
  <si>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</si>
  <si>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</si>
  <si>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</si>
  <si>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</si>
  <si>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</si>
  <si>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</si>
  <si>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</si>
  <si>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</si>
  <si>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</si>
  <si>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</si>
  <si>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</si>
  <si>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</si>
  <si>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</si>
  <si>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</si>
  <si>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</si>
  <si>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</si>
  <si>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</si>
  <si>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</si>
  <si>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</si>
  <si>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</si>
  <si>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</si>
  <si>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</si>
  <si>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</si>
  <si>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</si>
  <si>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</si>
  <si>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</si>
  <si>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</si>
  <si>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</si>
  <si>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</si>
  <si>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</si>
  <si>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</si>
  <si>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</si>
  <si>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</si>
  <si>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</si>
  <si>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</si>
  <si>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</si>
  <si>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</si>
  <si>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</si>
  <si>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</si>
  <si>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</si>
  <si>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</si>
  <si>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</si>
  <si>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</si>
  <si>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</si>
  <si>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</si>
  <si>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</si>
  <si>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</si>
  <si>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</si>
  <si>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</si>
  <si>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</si>
  <si>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</si>
  <si>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</si>
  <si>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</si>
  <si>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</si>
  <si>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</si>
  <si>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</si>
  <si>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</si>
  <si>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</si>
  <si>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</si>
  <si>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</si>
  <si>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</si>
  <si>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</si>
  <si>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</si>
  <si>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</si>
  <si>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</si>
  <si>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</si>
  <si>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</si>
  <si>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</si>
  <si>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</si>
  <si>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</si>
  <si>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</si>
  <si>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</si>
  <si>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</si>
  <si>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</si>
  <si>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</si>
  <si>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</si>
  <si>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</si>
  <si>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</si>
  <si>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</si>
  <si>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</si>
  <si>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</si>
  <si>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</si>
  <si>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</si>
  <si>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</si>
  <si>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</si>
  <si>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</si>
  <si>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</si>
  <si>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</si>
  <si>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</si>
  <si>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</si>
  <si>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</si>
  <si>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</si>
  <si>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</si>
  <si>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</si>
  <si>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</si>
  <si>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</si>
  <si>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</si>
  <si>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</si>
  <si>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</si>
  <si>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</si>
  <si>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</si>
  <si>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</si>
  <si>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</si>
  <si>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</si>
  <si>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</si>
  <si>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</si>
  <si>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</si>
  <si>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</si>
  <si>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</si>
  <si>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</si>
  <si>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</si>
  <si>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</si>
  <si>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</si>
  <si>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</si>
  <si>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</si>
  <si>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</si>
  <si>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</si>
  <si>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</si>
  <si>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</si>
  <si>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</si>
  <si>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</si>
  <si>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</si>
  <si>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</si>
  <si>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</si>
  <si>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</si>
  <si>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</si>
  <si>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</si>
  <si>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</si>
  <si>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</si>
  <si>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</si>
  <si>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</si>
  <si>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</si>
  <si>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</si>
  <si>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</si>
  <si>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</si>
  <si>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</si>
  <si>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</si>
  <si>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</si>
  <si>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</si>
  <si>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</si>
  <si>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</si>
  <si>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</si>
  <si>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</si>
  <si>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</si>
  <si>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</si>
  <si>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</si>
  <si>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</si>
  <si>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</si>
  <si>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</si>
  <si>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</si>
  <si>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</si>
  <si>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</si>
  <si>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</si>
  <si>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</si>
  <si>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</si>
  <si>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</si>
  <si>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</si>
  <si>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</si>
  <si>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</si>
  <si>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</si>
  <si>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</si>
  <si>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</si>
  <si>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</si>
  <si>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</si>
  <si>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</si>
  <si>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</si>
  <si>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</si>
  <si>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</si>
  <si>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</si>
  <si>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</si>
  <si>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</si>
  <si>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</si>
  <si>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</si>
  <si>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</si>
  <si>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</si>
  <si>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</si>
  <si>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</si>
  <si>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</si>
  <si>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</si>
  <si>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</si>
  <si>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</si>
  <si>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</si>
  <si>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</si>
  <si>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</si>
  <si>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</si>
  <si>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</si>
  <si>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</si>
  <si>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</si>
  <si>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</si>
  <si>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</si>
  <si>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</si>
  <si>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</si>
  <si>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</si>
  <si>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</si>
  <si>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</si>
  <si>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</si>
  <si>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</si>
  <si>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</si>
  <si>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</si>
  <si>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</si>
  <si>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</si>
  <si>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</si>
  <si>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</si>
  <si>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</si>
  <si>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</si>
  <si>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</si>
  <si>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</si>
  <si>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</si>
  <si>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</si>
  <si>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</si>
  <si>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</si>
  <si>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</si>
  <si>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</si>
  <si>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</si>
  <si>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</si>
  <si>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</si>
  <si>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</si>
  <si>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</si>
  <si>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</si>
  <si>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</si>
  <si>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</si>
  <si>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</si>
  <si>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</si>
  <si>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</si>
  <si>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</si>
  <si>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</si>
  <si>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</si>
  <si>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</si>
  <si>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</si>
  <si>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</si>
  <si>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</si>
  <si>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</si>
  <si>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</si>
  <si>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</si>
  <si>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</si>
  <si>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</si>
  <si>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</si>
  <si>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</si>
  <si>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</si>
  <si>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</si>
  <si>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</si>
  <si>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</si>
  <si>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</si>
  <si>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</si>
  <si>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</si>
  <si>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</si>
  <si>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</si>
  <si>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</si>
  <si>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</si>
  <si>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</si>
  <si>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</si>
  <si>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</si>
  <si>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</si>
  <si>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</si>
  <si>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</si>
  <si>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</si>
  <si>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</si>
  <si>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</si>
  <si>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</si>
  <si>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</si>
  <si>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</si>
  <si>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</si>
  <si>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</si>
  <si>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</si>
  <si>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</si>
  <si>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</si>
  <si>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</si>
  <si>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</si>
  <si>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</si>
  <si>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</si>
  <si>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</si>
  <si>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</si>
  <si>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</si>
  <si>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</si>
  <si>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</si>
  <si>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</si>
  <si>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</si>
  <si>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</si>
  <si>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</si>
  <si>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</si>
  <si>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</si>
  <si>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</si>
  <si>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</si>
  <si>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</si>
  <si>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</si>
  <si>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</si>
  <si>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</si>
  <si>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</si>
  <si>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</si>
  <si>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</si>
  <si>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</si>
  <si>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</si>
  <si>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</si>
  <si>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</si>
  <si>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</si>
  <si>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</si>
  <si>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</si>
  <si>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</si>
  <si>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</si>
  <si>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</si>
  <si>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</si>
  <si>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</si>
  <si>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</si>
  <si>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</si>
  <si>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</si>
  <si>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</si>
  <si>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</si>
  <si>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</si>
  <si>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</si>
  <si>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</si>
  <si>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</si>
  <si>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</si>
  <si>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</si>
  <si>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</si>
  <si>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</si>
  <si>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</si>
  <si>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</si>
  <si>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</si>
  <si>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</si>
  <si>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</si>
  <si>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</si>
  <si>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</si>
  <si>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</si>
  <si>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</si>
  <si>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</si>
  <si>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</si>
  <si>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</si>
  <si>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</si>
  <si>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</si>
  <si>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</si>
  <si>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</si>
  <si>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</si>
  <si>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</si>
  <si>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</si>
  <si>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</si>
  <si>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</si>
  <si>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</si>
  <si>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</si>
  <si>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</si>
  <si>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</si>
  <si>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</si>
  <si>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</si>
  <si>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</si>
  <si>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</si>
  <si>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</si>
  <si>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</si>
  <si>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</si>
  <si>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</si>
  <si>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</si>
  <si>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</si>
  <si>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</si>
  <si>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</si>
  <si>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</si>
  <si>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</si>
  <si>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</si>
  <si>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</si>
  <si>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</si>
  <si>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</si>
  <si>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</si>
  <si>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</si>
  <si>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</si>
  <si>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</si>
  <si>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</si>
  <si>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</si>
  <si>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</si>
  <si>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</si>
  <si>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</si>
  <si>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</si>
  <si>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</si>
  <si>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</si>
  <si>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</si>
  <si>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</si>
  <si>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</si>
  <si>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</si>
  <si>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</si>
  <si>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</si>
  <si>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</si>
  <si>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</si>
  <si>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</si>
  <si>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</si>
  <si>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</si>
  <si>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</si>
  <si>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</si>
  <si>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</si>
  <si>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</si>
  <si>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</si>
  <si>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</si>
  <si>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</si>
  <si>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</si>
  <si>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</si>
  <si>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</si>
  <si>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</si>
  <si>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</si>
  <si>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</si>
  <si>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</si>
  <si>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</si>
  <si>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</si>
  <si>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</si>
  <si>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</si>
  <si>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</si>
  <si>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</si>
  <si>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</si>
  <si>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</si>
  <si>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</si>
  <si>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</si>
  <si>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</si>
  <si>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</si>
  <si>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</si>
  <si>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</si>
  <si>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</si>
  <si>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</si>
  <si>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</si>
  <si>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</si>
  <si>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</si>
  <si>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</si>
  <si>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</si>
  <si>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</si>
  <si>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</si>
  <si>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</si>
  <si>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</si>
  <si>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</si>
  <si>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</si>
  <si>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</si>
  <si>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</si>
  <si>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</si>
  <si>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</si>
  <si>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</si>
  <si>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</si>
  <si>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</si>
  <si>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</si>
  <si>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</si>
  <si>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</si>
  <si>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</si>
  <si>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</si>
  <si>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</si>
  <si>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</si>
  <si>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</si>
  <si>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</si>
  <si>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</si>
  <si>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</si>
  <si>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</si>
  <si>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</si>
  <si>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</si>
  <si>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</si>
  <si>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</si>
  <si>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</si>
  <si>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</si>
  <si>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</si>
  <si>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</si>
  <si>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</si>
  <si>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</si>
  <si>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</si>
  <si>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</si>
  <si>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</si>
  <si>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</si>
  <si>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</si>
  <si>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</si>
  <si>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</si>
  <si>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</si>
  <si>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</si>
  <si>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</si>
  <si>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</si>
  <si>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</si>
  <si>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</si>
  <si>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</si>
  <si>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</si>
  <si>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</si>
  <si>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</si>
  <si>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</si>
  <si>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</si>
  <si>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</si>
  <si>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</si>
  <si>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</si>
  <si>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</si>
  <si>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</si>
  <si>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</si>
  <si>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</si>
  <si>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</si>
  <si>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</si>
  <si>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</si>
  <si>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</si>
  <si>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</si>
  <si>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</si>
  <si>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</si>
  <si>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</si>
  <si>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</si>
  <si>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</si>
  <si>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</si>
  <si>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</si>
  <si>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</si>
  <si>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</si>
  <si>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</si>
  <si>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</si>
  <si>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</si>
  <si>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</si>
  <si>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</si>
  <si>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</si>
  <si>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</si>
  <si>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</si>
  <si>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</si>
  <si>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</si>
  <si>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</si>
  <si>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</si>
  <si>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</si>
  <si>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</si>
  <si>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</si>
  <si>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</si>
  <si>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</si>
  <si>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</si>
  <si>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</si>
  <si>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</si>
  <si>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</si>
  <si>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</si>
  <si>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</si>
  <si>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</si>
  <si>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</si>
  <si>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</si>
  <si>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</si>
  <si>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</si>
  <si>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</si>
  <si>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</si>
  <si>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</si>
  <si>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</si>
  <si>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</si>
  <si>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</si>
  <si>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</si>
  <si>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</si>
  <si>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</si>
  <si>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</si>
  <si>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</si>
  <si>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</si>
  <si>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</si>
  <si>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</si>
  <si>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</si>
  <si>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</si>
  <si>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</si>
  <si>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</si>
  <si>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</si>
  <si>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</si>
  <si>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</si>
  <si>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</si>
  <si>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</si>
  <si>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</si>
  <si>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</si>
  <si>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</si>
  <si>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</si>
  <si>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</si>
  <si>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</si>
  <si>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</si>
  <si>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</si>
  <si>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</si>
  <si>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</si>
  <si>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</si>
  <si>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</si>
  <si>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</si>
  <si>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</si>
  <si>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</si>
  <si>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</si>
  <si>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</si>
  <si>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</si>
  <si>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</si>
  <si>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</si>
  <si>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</si>
  <si>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</si>
  <si>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</si>
  <si>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</si>
  <si>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</si>
  <si>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</si>
  <si>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</si>
  <si>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</si>
  <si>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</si>
  <si>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</si>
  <si>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</si>
  <si>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</si>
  <si>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</si>
  <si>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</si>
  <si>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</si>
  <si>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</si>
  <si>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</si>
  <si>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</si>
  <si>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</si>
  <si>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</si>
  <si>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</si>
  <si>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</si>
  <si>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</si>
  <si>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</si>
  <si>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</si>
  <si>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</si>
  <si>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</si>
  <si>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</si>
  <si>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</si>
  <si>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</si>
  <si>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</si>
  <si>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</si>
  <si>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</si>
  <si>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</si>
  <si>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</si>
  <si>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</si>
  <si>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</si>
  <si>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</si>
  <si>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</si>
  <si>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</si>
  <si>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</si>
  <si>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</si>
  <si>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</si>
  <si>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</si>
  <si>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</si>
  <si>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</si>
  <si>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</si>
  <si>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</si>
  <si>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</si>
  <si>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</si>
  <si>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</si>
  <si>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</si>
  <si>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</si>
  <si>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</si>
  <si>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</si>
  <si>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</si>
  <si>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</si>
  <si>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</si>
  <si>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</si>
  <si>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</si>
  <si>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</si>
  <si>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</si>
  <si>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</si>
  <si>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</si>
  <si>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</si>
  <si>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</si>
  <si>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</si>
  <si>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</si>
  <si>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</si>
  <si>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</si>
  <si>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</si>
  <si>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</si>
  <si>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</si>
  <si>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</si>
  <si>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</si>
  <si>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</si>
  <si>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</si>
  <si>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</si>
  <si>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</si>
  <si>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</si>
  <si>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</si>
  <si>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</si>
  <si>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</si>
  <si>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</si>
  <si>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</si>
  <si>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</si>
  <si>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</si>
  <si>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</si>
  <si>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</si>
  <si>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</si>
  <si>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</si>
  <si>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</si>
  <si>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</si>
  <si>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</si>
  <si>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</si>
  <si>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</si>
  <si>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</si>
  <si>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</si>
  <si>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</si>
  <si>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</si>
  <si>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</si>
  <si>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</si>
  <si>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</si>
  <si>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</si>
  <si>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</si>
  <si>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</si>
  <si>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</si>
  <si>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</si>
  <si>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</si>
  <si>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</si>
  <si>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</si>
  <si>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</si>
  <si>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</si>
  <si>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</si>
  <si>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</si>
  <si>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</si>
  <si>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</si>
  <si>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</si>
  <si>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</si>
  <si>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</si>
  <si>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</si>
  <si>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</si>
  <si>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</si>
  <si>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</si>
  <si>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</si>
  <si>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</si>
  <si>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</si>
  <si>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</si>
  <si>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</si>
  <si>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</si>
  <si>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</si>
  <si>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</si>
  <si>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</si>
  <si>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</si>
  <si>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</si>
  <si>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</si>
  <si>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</si>
  <si>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</si>
  <si>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</si>
  <si>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</si>
  <si>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</si>
  <si>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</si>
  <si>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</si>
  <si>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</si>
  <si>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</si>
  <si>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</si>
  <si>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</si>
  <si>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</si>
  <si>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</si>
  <si>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</si>
  <si>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</si>
  <si>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</si>
  <si>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</si>
  <si>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</si>
  <si>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</si>
  <si>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</si>
  <si>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</si>
  <si>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</si>
  <si>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</si>
  <si>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</si>
  <si>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</si>
  <si>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</si>
  <si>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</si>
  <si>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</si>
  <si>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</si>
  <si>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</si>
  <si>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</si>
  <si>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</si>
  <si>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</si>
  <si>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</si>
  <si>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</si>
  <si>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</si>
  <si>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</si>
  <si>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</si>
  <si>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</si>
  <si>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</si>
  <si>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</si>
  <si>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</si>
  <si>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</si>
  <si>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</si>
  <si>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</si>
  <si>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</si>
  <si>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</si>
  <si>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</si>
  <si>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</si>
  <si>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</si>
  <si>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</si>
  <si>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</si>
  <si>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</si>
  <si>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</si>
  <si>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</si>
  <si>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</si>
  <si>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</si>
  <si>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</si>
  <si>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</si>
  <si>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</si>
  <si>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</si>
  <si>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</si>
  <si>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</si>
  <si>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</si>
  <si>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</si>
  <si>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</si>
  <si>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</si>
  <si>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</si>
  <si>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</si>
  <si>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</si>
  <si>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</si>
  <si>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</si>
  <si>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</si>
  <si>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</si>
  <si>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</si>
  <si>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</si>
  <si>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</si>
  <si>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</si>
  <si>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</si>
  <si>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</si>
  <si>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</si>
  <si>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</si>
  <si>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</si>
  <si>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</si>
  <si>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</si>
  <si>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</si>
  <si>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</si>
  <si>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</si>
  <si>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</si>
  <si>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</si>
  <si>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</si>
  <si>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</si>
  <si>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</si>
  <si>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</si>
  <si>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</si>
  <si>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</si>
  <si>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</si>
  <si>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</si>
  <si>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</si>
  <si>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</si>
  <si>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</si>
  <si>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</si>
  <si>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</si>
  <si>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</si>
  <si>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</si>
  <si>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</si>
  <si>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</si>
  <si>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</si>
  <si>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</si>
  <si>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</si>
  <si>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</si>
  <si>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</si>
  <si>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</si>
  <si>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</si>
  <si>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</si>
  <si>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</si>
  <si>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</si>
  <si>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</si>
  <si>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</si>
  <si>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</si>
  <si>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</si>
  <si>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</si>
  <si>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</si>
  <si>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</si>
  <si>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</si>
  <si>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</si>
  <si>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</si>
  <si>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</si>
  <si>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</si>
  <si>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</si>
  <si>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</si>
  <si>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</si>
  <si>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</si>
  <si>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</si>
  <si>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</si>
  <si>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</si>
  <si>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</si>
  <si>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</si>
  <si>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</si>
  <si>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</si>
  <si>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</si>
  <si>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</si>
  <si>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</si>
  <si>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</si>
  <si>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</si>
  <si>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</si>
  <si>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</si>
  <si>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</si>
  <si>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</si>
  <si>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</si>
  <si>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</si>
  <si>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</si>
  <si>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</si>
  <si>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</si>
  <si>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</si>
  <si>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</si>
  <si>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</si>
  <si>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</si>
  <si>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</si>
  <si>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</si>
  <si>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</si>
  <si>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</si>
  <si>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</si>
  <si>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</si>
  <si>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</si>
  <si>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</si>
  <si>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</si>
  <si>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</si>
  <si>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</si>
  <si>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</si>
  <si>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</si>
  <si>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</si>
  <si>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</si>
  <si>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</si>
  <si>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</si>
  <si>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</si>
  <si>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</si>
  <si>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</si>
  <si>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</si>
  <si>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</si>
  <si>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</si>
  <si>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</si>
  <si>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</si>
  <si>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</si>
  <si>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</si>
  <si>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</si>
  <si>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</si>
  <si>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</si>
  <si>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</si>
  <si>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</si>
  <si>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</si>
  <si>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</si>
  <si>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</si>
  <si>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</si>
  <si>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</si>
  <si>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</si>
  <si>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</si>
  <si>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</si>
  <si>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</si>
  <si>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</si>
  <si>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</si>
  <si>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</si>
  <si>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</si>
  <si>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</si>
  <si>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</si>
  <si>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</si>
  <si>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</si>
  <si>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</si>
  <si>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</si>
  <si>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</si>
  <si>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</si>
  <si>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</si>
  <si>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</si>
  <si>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</si>
  <si>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</si>
  <si>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</si>
  <si>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</si>
  <si>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</si>
  <si>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</si>
  <si>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</si>
  <si>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</si>
  <si>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</si>
  <si>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</si>
  <si>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</si>
  <si>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</si>
  <si>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</si>
  <si>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</si>
  <si>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</si>
  <si>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</si>
  <si>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</si>
  <si>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</si>
  <si>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</si>
  <si>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</si>
  <si>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</si>
  <si>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</si>
  <si>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</si>
  <si>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</si>
  <si>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</si>
  <si>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</si>
  <si>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</si>
  <si>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</si>
  <si>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</si>
  <si>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</si>
  <si>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</si>
  <si>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</si>
  <si>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</si>
  <si>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</si>
  <si>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</si>
  <si>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</si>
  <si>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</si>
  <si>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</si>
  <si>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</si>
  <si>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</si>
  <si>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</si>
  <si>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</si>
  <si>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</si>
  <si>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</si>
  <si>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</si>
  <si>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</si>
  <si>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</si>
  <si>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</si>
  <si>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</si>
  <si>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</si>
  <si>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</si>
  <si>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</si>
  <si>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</si>
  <si>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</si>
  <si>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</si>
  <si>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</si>
  <si>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</si>
  <si>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</si>
  <si>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</si>
  <si>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</si>
  <si>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</si>
  <si>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</si>
  <si>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</si>
  <si>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</si>
  <si>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</si>
  <si>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</si>
  <si>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</si>
  <si>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</si>
  <si>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</si>
  <si>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</si>
  <si>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</si>
  <si>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</si>
  <si>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</si>
  <si>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</si>
  <si>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</si>
  <si>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</si>
  <si>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</si>
  <si>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</si>
  <si>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</si>
  <si>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</si>
  <si>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</si>
  <si>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</si>
  <si>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</si>
  <si>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</si>
  <si>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</si>
  <si>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</si>
  <si>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</si>
  <si>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</si>
  <si>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</si>
  <si>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</si>
  <si>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</si>
  <si>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</si>
  <si>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</si>
  <si>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</si>
  <si>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</si>
  <si>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</si>
  <si>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</si>
  <si>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</si>
  <si>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</si>
  <si>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</si>
  <si>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</si>
  <si>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</si>
  <si>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</si>
  <si>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</si>
  <si>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</si>
  <si>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</si>
  <si>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</si>
  <si>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</si>
  <si>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</si>
  <si>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</si>
  <si>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</si>
  <si>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</si>
  <si>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</si>
  <si>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</si>
  <si>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</si>
  <si>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</si>
  <si>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</si>
  <si>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</si>
  <si>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</si>
  <si>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</si>
  <si>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</si>
  <si>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</si>
  <si>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</si>
  <si>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</si>
  <si>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</si>
  <si>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</si>
  <si>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</si>
  <si>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</si>
  <si>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</si>
  <si>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</si>
  <si>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</si>
  <si>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</si>
  <si>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</si>
  <si>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</si>
  <si>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</si>
  <si>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</si>
  <si>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</si>
  <si>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</si>
  <si>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</si>
  <si>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</si>
  <si>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</si>
  <si>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</si>
  <si>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</si>
  <si>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</si>
  <si>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</si>
  <si>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</si>
  <si>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</si>
  <si>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</si>
  <si>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</si>
  <si>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</si>
  <si>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</si>
  <si>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</si>
  <si>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</si>
  <si>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</si>
  <si>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</si>
  <si>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</si>
  <si>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</si>
  <si>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</si>
  <si>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</si>
  <si>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</si>
  <si>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</si>
  <si>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</si>
  <si>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</si>
  <si>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</si>
  <si>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</si>
  <si>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</si>
  <si>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</si>
  <si>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</si>
  <si>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</si>
  <si>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</si>
  <si>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</si>
  <si>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</si>
  <si>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</si>
  <si>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</si>
  <si>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</si>
  <si>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</si>
  <si>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</si>
  <si>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</si>
  <si>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</si>
  <si>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</si>
  <si>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</si>
  <si>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</si>
  <si>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</si>
  <si>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</si>
  <si>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</si>
  <si>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</si>
  <si>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</si>
  <si>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</si>
  <si>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</si>
  <si>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</si>
  <si>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</si>
  <si>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</si>
  <si>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</si>
  <si>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</si>
  <si>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</si>
  <si>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</si>
  <si>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</si>
  <si>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</si>
  <si>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</si>
  <si>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</si>
  <si>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</si>
  <si>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</si>
  <si>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</si>
  <si>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</si>
  <si>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</si>
  <si>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</si>
  <si>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</si>
  <si>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</si>
  <si>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</si>
  <si>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</si>
  <si>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</si>
  <si>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</si>
  <si>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</si>
  <si>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</si>
  <si>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</si>
  <si>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</si>
  <si>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</si>
  <si>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</si>
  <si>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</si>
  <si>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</si>
  <si>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</si>
  <si>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</si>
  <si>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</si>
  <si>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</si>
  <si>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</si>
  <si>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</si>
  <si>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</si>
  <si>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</si>
  <si>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</si>
  <si>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</si>
  <si>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</si>
  <si>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</si>
  <si>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</si>
  <si>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</si>
  <si>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</si>
  <si>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</si>
  <si>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</si>
  <si>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</si>
  <si>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</si>
  <si>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</si>
  <si>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</si>
  <si>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</si>
  <si>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</si>
  <si>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</si>
  <si>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</si>
  <si>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</si>
  <si>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</si>
  <si>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</si>
  <si>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</si>
  <si>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</si>
  <si>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</si>
  <si>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</si>
  <si>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</si>
  <si>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</si>
  <si>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</si>
  <si>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</si>
  <si>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</si>
  <si>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</si>
  <si>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</si>
  <si>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</si>
  <si>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</si>
  <si>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</si>
  <si>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</si>
  <si>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</si>
  <si>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</si>
  <si>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</si>
  <si>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</si>
  <si>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</si>
  <si>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</si>
  <si>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</si>
  <si>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</si>
  <si>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</si>
  <si>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</si>
  <si>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</si>
  <si>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</si>
  <si>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</si>
  <si>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</si>
  <si>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</si>
  <si>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</si>
  <si>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</si>
  <si>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</si>
  <si>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</si>
  <si>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</si>
  <si>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</si>
  <si>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</si>
  <si>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</si>
  <si>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</si>
  <si>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</si>
  <si>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</si>
  <si>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</si>
  <si>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</si>
  <si>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</si>
  <si>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</si>
  <si>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</si>
  <si>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</si>
  <si>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</si>
  <si>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</si>
  <si>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</si>
  <si>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</si>
  <si>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</si>
  <si>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</si>
  <si>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</si>
  <si>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</si>
  <si>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</si>
  <si>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</si>
  <si>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</si>
  <si>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</si>
  <si>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</si>
  <si>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</si>
  <si>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</si>
  <si>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</si>
  <si>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</si>
  <si>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</si>
  <si>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</si>
  <si>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</si>
  <si>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</si>
  <si>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</si>
  <si>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</si>
  <si>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</si>
  <si>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</si>
  <si>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</si>
  <si>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</si>
  <si>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</si>
  <si>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</si>
  <si>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</si>
  <si>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</si>
  <si>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</si>
  <si>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</si>
  <si>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</si>
  <si>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</si>
  <si>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</si>
  <si>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</si>
  <si>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</si>
  <si>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</si>
  <si>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</si>
  <si>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</si>
  <si>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</si>
  <si>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</si>
  <si>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</si>
  <si>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</si>
  <si>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</si>
  <si>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</si>
  <si>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</si>
  <si>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</si>
  <si>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</si>
  <si>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</si>
  <si>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</si>
  <si>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</si>
  <si>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</si>
  <si>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</si>
  <si>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</si>
  <si>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</si>
  <si>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</si>
  <si>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</si>
  <si>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</si>
  <si>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</si>
  <si>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</si>
  <si>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</si>
  <si>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</si>
  <si>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</si>
  <si>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</si>
  <si>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</si>
  <si>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</si>
  <si>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</si>
  <si>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</si>
  <si>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</si>
  <si>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</si>
  <si>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</si>
  <si>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</si>
  <si>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</si>
  <si>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</si>
  <si>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</si>
  <si>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</si>
  <si>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</si>
  <si>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</si>
  <si>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</si>
  <si>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</si>
  <si>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</si>
  <si>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</si>
  <si>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</si>
  <si>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</si>
  <si>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</si>
  <si>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</si>
  <si>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</si>
  <si>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</si>
  <si>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</si>
  <si>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</si>
  <si>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</si>
  <si>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</si>
  <si>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</si>
  <si>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</si>
  <si>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</si>
  <si>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</si>
  <si>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</si>
  <si>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</si>
  <si>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</si>
  <si>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</si>
  <si>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</si>
  <si>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</si>
  <si>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</si>
  <si>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</si>
  <si>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</si>
  <si>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</si>
  <si>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</si>
  <si>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</si>
  <si>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</si>
  <si>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</si>
  <si>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</si>
  <si>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</si>
  <si>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</si>
  <si>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</si>
  <si>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</si>
  <si>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</si>
  <si>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</si>
  <si>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</si>
  <si>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</si>
  <si>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</si>
  <si>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</si>
  <si>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</si>
  <si>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</si>
  <si>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</si>
  <si>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</si>
  <si>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</si>
  <si>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</si>
  <si>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</si>
  <si>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</si>
  <si>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</si>
  <si>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</si>
  <si>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</si>
  <si>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</si>
  <si>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</si>
  <si>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</si>
  <si>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</si>
  <si>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</si>
  <si>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</si>
  <si>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</si>
  <si>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</si>
  <si>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</si>
  <si>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</si>
  <si>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</si>
  <si>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</si>
  <si>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</si>
  <si>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</si>
  <si>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</si>
  <si>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</si>
  <si>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</si>
  <si>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</si>
  <si>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</si>
  <si>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</si>
  <si>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</si>
  <si>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</si>
  <si>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</si>
  <si>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</si>
  <si>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</si>
  <si>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</si>
  <si>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</si>
  <si>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</si>
  <si>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</si>
  <si>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</si>
  <si>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</si>
  <si>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</si>
  <si>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</si>
  <si>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</si>
  <si>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</si>
  <si>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</si>
  <si>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</si>
  <si>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</si>
  <si>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</si>
  <si>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</si>
  <si>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</si>
  <si>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</si>
  <si>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</si>
  <si>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</si>
  <si>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</si>
  <si>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</si>
  <si>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</si>
  <si>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</si>
  <si>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</si>
  <si>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</si>
  <si>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</si>
  <si>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</si>
  <si>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</si>
  <si>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</si>
  <si>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</si>
  <si>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</si>
  <si>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</si>
  <si>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</si>
  <si>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</si>
  <si>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</si>
  <si>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</si>
  <si>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</si>
  <si>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</si>
  <si>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</si>
  <si>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</si>
  <si>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</si>
  <si>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</si>
  <si>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</si>
  <si>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</si>
  <si>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</si>
  <si>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</si>
  <si>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</si>
  <si>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</si>
  <si>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</si>
  <si>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</si>
  <si>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</si>
  <si>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</si>
  <si>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</si>
  <si>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</si>
  <si>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</si>
  <si>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</si>
  <si>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</si>
  <si>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</si>
  <si>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</si>
  <si>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</si>
  <si>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</si>
  <si>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</si>
  <si>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</si>
  <si>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</si>
  <si>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</si>
  <si>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</si>
  <si>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</si>
  <si>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</si>
  <si>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</si>
  <si>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</si>
  <si>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</si>
  <si>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</si>
  <si>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</si>
  <si>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</si>
  <si>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</si>
  <si>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</si>
  <si>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</si>
  <si>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</si>
  <si>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</si>
  <si>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</si>
  <si>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</si>
  <si>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</si>
  <si>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</si>
  <si>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</si>
  <si>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</si>
  <si>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</si>
  <si>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</si>
  <si>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</si>
  <si>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</si>
  <si>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</si>
  <si>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</si>
  <si>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</si>
  <si>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</si>
  <si>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</si>
  <si>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</si>
  <si>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</si>
  <si>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</si>
  <si>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</si>
  <si>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</si>
  <si>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</si>
  <si>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</si>
  <si>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</si>
  <si>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</si>
  <si>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</si>
  <si>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</si>
  <si>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</si>
  <si>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</si>
  <si>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</si>
  <si>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</si>
  <si>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</si>
  <si>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</si>
  <si>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</si>
  <si>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</si>
  <si>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</si>
  <si>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</si>
  <si>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</si>
  <si>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</si>
  <si>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</si>
  <si>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</si>
  <si>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</si>
  <si>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</si>
  <si>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</si>
  <si>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</si>
  <si>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</si>
  <si>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</si>
  <si>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</si>
  <si>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</si>
  <si>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</si>
  <si>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</si>
  <si>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</si>
  <si>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</si>
  <si>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</si>
  <si>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</si>
  <si>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</si>
  <si>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</si>
  <si>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</si>
  <si>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</si>
  <si>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</si>
  <si>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</si>
  <si>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</si>
  <si>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</si>
  <si>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</si>
  <si>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</si>
  <si>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</si>
  <si>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</si>
  <si>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</si>
  <si>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</si>
  <si>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</si>
  <si>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</si>
  <si>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</si>
  <si>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</si>
  <si>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</si>
  <si>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</si>
  <si>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</si>
  <si>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</si>
  <si>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</si>
  <si>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</si>
  <si>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</si>
  <si>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</si>
  <si>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</si>
  <si>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</si>
  <si>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</si>
  <si>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</si>
  <si>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</si>
  <si>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</si>
  <si>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</si>
  <si>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</si>
  <si>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</si>
  <si>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</si>
  <si>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</si>
  <si>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</si>
  <si>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</si>
  <si>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</si>
  <si>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</si>
  <si>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</si>
  <si>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</si>
  <si>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</si>
  <si>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</si>
  <si>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</si>
  <si>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</si>
  <si>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</si>
  <si>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</si>
  <si>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</si>
  <si>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</si>
  <si>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</si>
  <si>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</si>
  <si>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</si>
  <si>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</si>
  <si>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</si>
  <si>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</si>
  <si>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</si>
  <si>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</si>
  <si>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</si>
  <si>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</si>
  <si>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</si>
  <si>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</si>
  <si>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</si>
  <si>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</si>
  <si>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</si>
  <si>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</si>
  <si>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</si>
  <si>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</si>
  <si>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</si>
  <si>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</si>
  <si>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</si>
  <si>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</si>
  <si>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</si>
  <si>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</si>
  <si>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</si>
  <si>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</si>
  <si>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</si>
  <si>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</si>
  <si>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</si>
  <si>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</si>
  <si>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</si>
  <si>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</si>
  <si>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</si>
  <si>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</si>
  <si>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</si>
  <si>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</si>
  <si>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</si>
  <si>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</si>
  <si>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</si>
  <si>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</si>
  <si>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</si>
  <si>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</si>
  <si>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</si>
  <si>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</si>
  <si>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</si>
  <si>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</si>
  <si>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</si>
  <si>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</si>
  <si>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</si>
  <si>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</si>
  <si>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</si>
  <si>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</si>
  <si>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</si>
  <si>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</si>
  <si>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</si>
  <si>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</si>
  <si>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</si>
  <si>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</si>
  <si>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</si>
  <si>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</si>
  <si>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</si>
  <si>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</si>
  <si>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</si>
  <si>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</si>
  <si>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</si>
  <si>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</si>
  <si>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</si>
  <si>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</si>
  <si>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</si>
  <si>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</si>
  <si>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</si>
  <si>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</si>
  <si>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</si>
  <si>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</si>
  <si>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</si>
  <si>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</si>
  <si>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</si>
  <si>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</si>
  <si>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</si>
  <si>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</si>
  <si>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</si>
  <si>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</si>
  <si>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</si>
  <si>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</si>
  <si>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</si>
  <si>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</si>
  <si>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</si>
  <si>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</si>
  <si>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</si>
  <si>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</si>
  <si>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</si>
  <si>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</si>
  <si>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</si>
  <si>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</si>
  <si>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</si>
  <si>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</si>
  <si>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</si>
  <si>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</si>
  <si>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</si>
  <si>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</si>
  <si>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</si>
  <si>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</si>
  <si>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</si>
  <si>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</si>
  <si>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</si>
  <si>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</si>
  <si>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</si>
  <si>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</si>
  <si>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</si>
  <si>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</si>
  <si>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</si>
  <si>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</si>
  <si>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</si>
  <si>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</si>
  <si>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</si>
  <si>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</si>
  <si>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</si>
  <si>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</si>
  <si>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</si>
  <si>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</si>
  <si>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</si>
  <si>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</si>
  <si>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</si>
  <si>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</si>
  <si>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</si>
  <si>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</si>
  <si>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</si>
  <si>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</si>
  <si>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</si>
  <si>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</si>
  <si>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</si>
  <si>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</si>
  <si>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</si>
  <si>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</si>
  <si>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</si>
  <si>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</si>
  <si>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</si>
  <si>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</si>
  <si>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</si>
  <si>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</si>
  <si>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</si>
  <si>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</si>
  <si>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</si>
  <si>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</si>
  <si>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</si>
  <si>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</si>
  <si>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</si>
  <si>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</si>
  <si>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</si>
  <si>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</si>
  <si>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</si>
  <si>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</si>
  <si>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</si>
  <si>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</si>
  <si>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</si>
  <si>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</si>
  <si>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</si>
  <si>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</si>
  <si>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</si>
  <si>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</si>
  <si>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</si>
  <si>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</si>
  <si>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</si>
  <si>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</si>
  <si>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</si>
  <si>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</si>
  <si>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</si>
  <si>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</si>
  <si>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</si>
  <si>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</si>
  <si>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</si>
  <si>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</si>
  <si>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</si>
  <si>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</si>
  <si>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</si>
  <si>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</si>
  <si>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</si>
  <si>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</si>
  <si>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</si>
  <si>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</si>
  <si>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</si>
  <si>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</si>
  <si>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</si>
  <si>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</si>
  <si>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</si>
  <si>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</si>
  <si>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</si>
  <si>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</si>
  <si>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</si>
  <si>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</si>
  <si>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</si>
  <si>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</si>
  <si>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</si>
  <si>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</si>
  <si>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</si>
  <si>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</si>
  <si>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</si>
  <si>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</si>
  <si>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</si>
  <si>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</si>
  <si>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</si>
  <si>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</si>
  <si>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</si>
  <si>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</si>
  <si>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</si>
  <si>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</si>
  <si>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</si>
  <si>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</si>
  <si>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</si>
  <si>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</si>
  <si>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</si>
  <si>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</si>
  <si>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</si>
  <si>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</si>
  <si>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</si>
  <si>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</si>
  <si>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</si>
  <si>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</si>
  <si>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</si>
  <si>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</si>
  <si>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</si>
  <si>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</si>
  <si>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</si>
  <si>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</si>
  <si>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</si>
  <si>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</si>
  <si>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</si>
  <si>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</si>
  <si>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</si>
  <si>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</si>
  <si>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</si>
  <si>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</si>
  <si>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</si>
  <si>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</si>
  <si>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</si>
  <si>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</si>
  <si>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</si>
  <si>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</si>
  <si>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</si>
  <si>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</si>
  <si>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</si>
  <si>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</si>
  <si>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</si>
  <si>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</si>
  <si>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</si>
  <si>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</si>
  <si>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</si>
  <si>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</si>
  <si>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</si>
  <si>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</si>
  <si>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</si>
  <si>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</si>
  <si>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</si>
  <si>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</si>
  <si>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</si>
  <si>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</si>
  <si>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</si>
  <si>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</si>
  <si>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</si>
  <si>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</si>
  <si>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</si>
  <si>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</si>
  <si>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</si>
  <si>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</si>
  <si>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</si>
  <si>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</si>
  <si>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</si>
  <si>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</si>
  <si>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</si>
  <si>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</si>
  <si>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</si>
  <si>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</si>
  <si>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</si>
  <si>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</si>
  <si>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</si>
  <si>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</si>
  <si>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</si>
  <si>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</si>
  <si>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</si>
  <si>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</si>
  <si>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</si>
  <si>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</si>
  <si>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</si>
  <si>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</si>
  <si>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</si>
  <si>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</si>
  <si>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</si>
  <si>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</si>
  <si>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</si>
  <si>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</si>
  <si>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</si>
  <si>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</si>
  <si>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</si>
  <si>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</si>
  <si>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</si>
  <si>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</si>
  <si>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</si>
  <si>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</si>
  <si>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</si>
  <si>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</si>
  <si>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</si>
  <si>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</si>
  <si>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</si>
  <si>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</si>
  <si>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</si>
  <si>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</si>
  <si>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</si>
  <si>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</si>
  <si>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</si>
  <si>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</si>
  <si>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</si>
  <si>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</si>
  <si>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</si>
  <si>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</si>
  <si>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</si>
  <si>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</si>
  <si>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</si>
  <si>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</si>
  <si>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</si>
  <si>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</si>
  <si>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</si>
  <si>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</si>
  <si>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</si>
  <si>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</si>
  <si>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</si>
  <si>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</si>
  <si>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</si>
  <si>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</si>
  <si>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</si>
  <si>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</si>
  <si>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</si>
  <si>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</si>
  <si>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</si>
  <si>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</si>
  <si>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</si>
  <si>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</si>
  <si>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</si>
  <si>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</si>
  <si>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</si>
  <si>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</si>
  <si>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</si>
  <si>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</si>
  <si>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</si>
  <si>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</si>
  <si>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</si>
  <si>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</si>
  <si>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</si>
  <si>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</si>
  <si>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</si>
  <si>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</si>
  <si>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</si>
  <si>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</si>
  <si>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</si>
  <si>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</si>
  <si>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</si>
  <si>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</si>
  <si>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</si>
  <si>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</si>
  <si>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</si>
  <si>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</si>
  <si>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</si>
  <si>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</si>
  <si>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</si>
  <si>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</si>
  <si>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</si>
  <si>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</si>
  <si>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</si>
  <si>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</si>
  <si>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</si>
  <si>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</si>
  <si>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</si>
  <si>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</si>
  <si>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</si>
  <si>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</si>
  <si>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</si>
  <si>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</si>
  <si>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</si>
  <si>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</si>
  <si>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</si>
  <si>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</si>
  <si>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</si>
  <si>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</si>
  <si>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</si>
  <si>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</si>
  <si>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</si>
  <si>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</si>
  <si>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</si>
  <si>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</si>
  <si>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</si>
  <si>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</si>
  <si>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</si>
  <si>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</si>
  <si>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</si>
  <si>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</si>
  <si>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</si>
  <si>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</si>
  <si>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</si>
  <si>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</si>
  <si>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</si>
  <si>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</si>
  <si>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</si>
  <si>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</si>
  <si>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</si>
  <si>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</si>
  <si>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</si>
  <si>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</si>
  <si>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</si>
  <si>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</si>
  <si>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</si>
  <si>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</si>
  <si>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</si>
  <si>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</si>
  <si>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</si>
  <si>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</si>
  <si>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</si>
  <si>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</si>
  <si>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</si>
  <si>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</si>
  <si>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</si>
  <si>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</si>
  <si>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</si>
  <si>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</si>
  <si>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</si>
  <si>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</si>
  <si>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</si>
  <si>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</si>
  <si>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</si>
  <si>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</si>
  <si>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</si>
  <si>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</si>
  <si>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</si>
  <si>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</si>
  <si>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</si>
  <si>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</si>
  <si>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</si>
  <si>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</si>
  <si>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</si>
  <si>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</si>
  <si>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</si>
  <si>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</si>
  <si>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</si>
  <si>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</si>
  <si>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</si>
  <si>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</si>
  <si>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</si>
  <si>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</si>
  <si>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</si>
  <si>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</si>
  <si>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</si>
  <si>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</si>
  <si>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</si>
  <si>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</si>
  <si>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</si>
  <si>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</si>
  <si>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</si>
  <si>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</si>
  <si>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</si>
  <si>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</si>
  <si>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</si>
  <si>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</si>
  <si>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</si>
  <si>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</si>
  <si>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</si>
  <si>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</si>
  <si>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</si>
  <si>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</si>
  <si>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</si>
  <si>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</si>
  <si>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</si>
  <si>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</si>
  <si>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</si>
  <si>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</si>
  <si>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</si>
  <si>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</si>
  <si>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</si>
  <si>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</si>
  <si>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</si>
  <si>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</si>
  <si>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</si>
  <si>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</si>
  <si>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</si>
  <si>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</si>
  <si>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</si>
  <si>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</si>
  <si>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</si>
  <si>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</si>
  <si>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</si>
  <si>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</si>
  <si>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</si>
  <si>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</si>
  <si>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</si>
  <si>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</si>
  <si>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</si>
  <si>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</si>
  <si>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</si>
  <si>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</si>
  <si>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</si>
  <si>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</si>
  <si>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</si>
  <si>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</si>
  <si>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</si>
  <si>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</si>
  <si>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</si>
  <si>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</si>
  <si>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</si>
  <si>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</si>
  <si>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</si>
  <si>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</si>
  <si>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</si>
  <si>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</si>
  <si>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</si>
  <si>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</si>
  <si>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</si>
  <si>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</si>
  <si>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</si>
  <si>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</si>
  <si>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</si>
  <si>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</si>
  <si>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</si>
  <si>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</si>
  <si>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</si>
  <si>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</si>
  <si>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</si>
  <si>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</si>
  <si>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</si>
  <si>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</si>
  <si>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</si>
  <si>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</si>
  <si>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</si>
  <si>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</si>
  <si>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</si>
  <si>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</si>
  <si>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</si>
  <si>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</si>
  <si>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</si>
  <si>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</si>
  <si>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</si>
  <si>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</si>
  <si>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</si>
  <si>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</si>
  <si>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</si>
  <si>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</si>
  <si>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</si>
  <si>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</si>
  <si>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</si>
  <si>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</si>
  <si>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</si>
  <si>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</si>
  <si>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</si>
  <si>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</si>
  <si>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</si>
  <si>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</si>
  <si>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</si>
  <si>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</si>
  <si>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</si>
  <si>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</si>
  <si>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</si>
  <si>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</si>
  <si>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</si>
  <si>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</si>
  <si>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</si>
  <si>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</si>
  <si>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</si>
  <si>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</si>
  <si>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</si>
  <si>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</si>
  <si>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</si>
  <si>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</si>
  <si>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</si>
  <si>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</si>
  <si>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</si>
  <si>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</si>
  <si>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</si>
  <si>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</si>
  <si>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</si>
  <si>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</si>
  <si>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</si>
  <si>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</si>
  <si>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</si>
  <si>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</si>
  <si>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</si>
  <si>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</si>
  <si>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</si>
  <si>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</si>
  <si>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</si>
  <si>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</si>
  <si>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</si>
  <si>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</si>
  <si>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</si>
  <si>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</si>
  <si>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</si>
  <si>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</si>
  <si>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</si>
  <si>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</si>
  <si>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</si>
  <si>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</si>
  <si>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</si>
  <si>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</si>
  <si>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</si>
  <si>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</si>
  <si>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</si>
  <si>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</si>
  <si>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</si>
  <si>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</si>
  <si>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</si>
  <si>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</si>
  <si>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</si>
  <si>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</si>
  <si>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</si>
  <si>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</si>
  <si>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</si>
  <si>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</si>
  <si>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</si>
  <si>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</si>
  <si>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</si>
  <si>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</si>
  <si>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</si>
  <si>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</si>
  <si>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</si>
  <si>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</si>
  <si>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</si>
  <si>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</si>
  <si>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</si>
  <si>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</si>
  <si>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</si>
  <si>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</si>
  <si>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</si>
  <si>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</si>
  <si>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</si>
  <si>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</si>
  <si>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</si>
  <si>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</si>
  <si>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</si>
  <si>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</si>
  <si>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</si>
  <si>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</si>
  <si>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</si>
  <si>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</si>
  <si>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</si>
  <si>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</si>
  <si>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</si>
  <si>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</si>
  <si>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</si>
  <si>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</si>
  <si>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</si>
  <si>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</si>
  <si>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</si>
  <si>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</si>
  <si>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</si>
  <si>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</si>
  <si>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</si>
  <si>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</si>
  <si>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</si>
  <si>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</si>
  <si>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</si>
  <si>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</si>
  <si>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</si>
  <si>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</si>
  <si>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</si>
  <si>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</si>
  <si>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</si>
  <si>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</si>
  <si>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</si>
  <si>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</si>
  <si>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</si>
  <si>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</si>
  <si>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</si>
  <si>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</si>
  <si>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</si>
  <si>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</si>
  <si>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</si>
  <si>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</si>
  <si>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</si>
  <si>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</si>
  <si>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</si>
  <si>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</si>
  <si>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</si>
  <si>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</si>
  <si>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</si>
  <si>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</si>
  <si>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</si>
  <si>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</si>
  <si>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</si>
  <si>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</si>
  <si>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</si>
  <si>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</si>
  <si>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</si>
  <si>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</si>
  <si>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</si>
  <si>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</si>
  <si>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</si>
  <si>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</si>
  <si>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</si>
  <si>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</si>
  <si>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</si>
  <si>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</si>
  <si>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</si>
  <si>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</si>
  <si>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</si>
  <si>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</si>
  <si>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</si>
  <si>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</si>
  <si>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</si>
  <si>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</si>
  <si>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</si>
  <si>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</si>
  <si>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</si>
  <si>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</si>
  <si>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</si>
  <si>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</si>
  <si>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</si>
  <si>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</si>
  <si>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</si>
  <si>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</si>
  <si>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</si>
  <si>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</si>
  <si>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</si>
  <si>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</si>
  <si>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</si>
  <si>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</si>
  <si>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</si>
  <si>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</si>
  <si>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</si>
  <si>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</si>
  <si>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</si>
  <si>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</si>
  <si>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</si>
  <si>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</si>
  <si>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</si>
  <si>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</si>
  <si>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</si>
  <si>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</si>
  <si>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</si>
  <si>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</si>
  <si>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</si>
  <si>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</si>
  <si>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</si>
  <si>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</si>
  <si>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</si>
  <si>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</si>
  <si>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</si>
  <si>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</si>
  <si>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</si>
  <si>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</si>
  <si>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</si>
  <si>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</si>
  <si>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</si>
  <si>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</si>
  <si>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</si>
  <si>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</si>
  <si>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</si>
  <si>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</si>
  <si>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</si>
  <si>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</si>
  <si>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</si>
  <si>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</si>
  <si>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</si>
  <si>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</si>
  <si>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</si>
  <si>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</si>
  <si>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</si>
  <si>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</si>
  <si>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</si>
  <si>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</si>
  <si>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</si>
  <si>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</si>
  <si>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</si>
  <si>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</si>
  <si>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</si>
  <si>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</si>
  <si>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</si>
  <si>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</si>
  <si>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</si>
  <si>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</si>
  <si>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</si>
  <si>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</si>
  <si>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</si>
  <si>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</si>
  <si>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</si>
  <si>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</si>
  <si>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</si>
  <si>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</si>
  <si>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</si>
  <si>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</si>
  <si>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</si>
  <si>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</si>
  <si>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</si>
  <si>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</si>
  <si>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</si>
  <si>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</si>
  <si>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</si>
  <si>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</si>
  <si>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</si>
  <si>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</si>
  <si>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</si>
  <si>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</si>
  <si>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</si>
  <si>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</si>
  <si>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</si>
  <si>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</si>
  <si>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</si>
  <si>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</si>
  <si>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</si>
  <si>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</si>
  <si>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</si>
  <si>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</si>
  <si>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</si>
  <si>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</si>
  <si>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</si>
  <si>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</si>
  <si>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</si>
  <si>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</si>
  <si>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</si>
  <si>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</si>
  <si>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</si>
  <si>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</si>
  <si>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</si>
  <si>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</si>
  <si>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</si>
  <si>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</si>
  <si>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</si>
  <si>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</si>
  <si>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</si>
  <si>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</si>
  <si>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</si>
  <si>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</si>
  <si>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</si>
  <si>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</si>
  <si>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</si>
  <si>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</si>
  <si>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</si>
  <si>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</si>
  <si>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</si>
  <si>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</si>
  <si>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</si>
  <si>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</si>
  <si>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</si>
  <si>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</si>
  <si>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</si>
  <si>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</si>
  <si>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</si>
  <si>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</si>
  <si>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</si>
  <si>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</si>
  <si>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</si>
  <si>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</si>
  <si>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</si>
  <si>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</si>
  <si>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</si>
  <si>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</si>
  <si>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</si>
  <si>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</si>
  <si>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</si>
  <si>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</si>
  <si>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</si>
  <si>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</si>
  <si>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</si>
  <si>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</si>
  <si>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</si>
  <si>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</si>
  <si>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</si>
  <si>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</si>
  <si>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</si>
  <si>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</si>
  <si>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</si>
  <si>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</si>
  <si>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</si>
  <si>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</si>
  <si>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</si>
  <si>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</si>
  <si>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</si>
  <si>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</si>
  <si>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</si>
  <si>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</si>
  <si>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</si>
  <si>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</si>
  <si>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</si>
  <si>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</si>
  <si>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</si>
  <si>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</si>
  <si>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</si>
  <si>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</si>
  <si>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</si>
  <si>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</si>
  <si>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</si>
  <si>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</si>
  <si>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</si>
  <si>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</si>
  <si>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</si>
  <si>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</si>
  <si>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</si>
  <si>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</si>
  <si>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</si>
  <si>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</si>
  <si>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</si>
  <si>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</si>
  <si>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</si>
  <si>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</si>
  <si>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</si>
  <si>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</si>
  <si>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</si>
  <si>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</si>
  <si>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</si>
  <si>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</si>
  <si>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</si>
  <si>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</si>
  <si>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</si>
  <si>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</si>
  <si>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</si>
  <si>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</si>
  <si>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</si>
  <si>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</si>
  <si>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</si>
  <si>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</si>
  <si>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</si>
  <si>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</si>
  <si>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</si>
  <si>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</si>
  <si>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</si>
  <si>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</si>
  <si>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</si>
  <si>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</si>
  <si>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</si>
  <si>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</si>
  <si>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</si>
  <si>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</si>
  <si>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</si>
  <si>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</si>
  <si>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</si>
  <si>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</si>
  <si>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</si>
  <si>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</si>
  <si>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</si>
  <si>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</si>
  <si>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</si>
  <si>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</si>
  <si>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</si>
  <si>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</si>
  <si>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</si>
  <si>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</si>
  <si>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</si>
  <si>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</si>
  <si>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</si>
  <si>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</si>
  <si>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</si>
  <si>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</si>
  <si>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</si>
  <si>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</si>
  <si>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</si>
  <si>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</si>
  <si>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</si>
  <si>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</si>
  <si>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</si>
  <si>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</si>
  <si>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</si>
  <si>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</si>
  <si>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</si>
  <si>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</si>
  <si>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</si>
  <si>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</si>
  <si>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</si>
  <si>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</si>
  <si>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</si>
  <si>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</si>
  <si>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</si>
  <si>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</si>
  <si>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</si>
  <si>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</si>
  <si>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</si>
  <si>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</si>
  <si>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</si>
  <si>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</si>
  <si>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</si>
  <si>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</si>
  <si>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</si>
  <si>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</si>
  <si>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</si>
  <si>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</si>
  <si>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</si>
  <si>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</si>
  <si>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</si>
  <si>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</si>
  <si>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</si>
  <si>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</si>
  <si>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</si>
  <si>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</si>
  <si>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</si>
  <si>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</si>
  <si>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</si>
  <si>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</si>
  <si>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</si>
  <si>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</si>
  <si>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</si>
  <si>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</si>
  <si>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</si>
  <si>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</si>
  <si>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</si>
  <si>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</si>
  <si>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</si>
  <si>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</si>
  <si>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</si>
  <si>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</si>
  <si>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</si>
  <si>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</si>
  <si>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</si>
  <si>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</si>
  <si>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</si>
  <si>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</si>
  <si>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</si>
  <si>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</si>
  <si>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</si>
  <si>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</si>
  <si>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</si>
  <si>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</si>
  <si>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</si>
  <si>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</si>
  <si>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</si>
  <si>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</si>
  <si>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</si>
  <si>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</si>
  <si>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</si>
  <si>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</si>
  <si>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</si>
  <si>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</si>
  <si>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</si>
  <si>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</si>
  <si>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</si>
  <si>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</si>
  <si>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</si>
  <si>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</si>
  <si>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</si>
  <si>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</si>
  <si>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</si>
  <si>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</si>
  <si>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</si>
  <si>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</si>
  <si>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</si>
  <si>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</si>
  <si>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</si>
  <si>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</si>
  <si>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</si>
  <si>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</si>
  <si>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</si>
  <si>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</si>
  <si>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</si>
  <si>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</si>
  <si>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</si>
  <si>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</si>
  <si>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</si>
  <si>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</si>
  <si>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</si>
  <si>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</si>
  <si>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</si>
  <si>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</si>
  <si>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</si>
  <si>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</si>
  <si>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</si>
  <si>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</si>
  <si>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</si>
  <si>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</si>
  <si>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</si>
  <si>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</si>
  <si>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</si>
  <si>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</si>
  <si>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</si>
  <si>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</si>
  <si>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</si>
  <si>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</si>
  <si>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</si>
  <si>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</si>
  <si>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</si>
  <si>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</si>
  <si>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</si>
  <si>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</si>
  <si>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</si>
  <si>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</si>
  <si>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</si>
  <si>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</si>
  <si>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</si>
  <si>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</si>
  <si>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</si>
  <si>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</si>
  <si>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</si>
  <si>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</si>
  <si>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</si>
  <si>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</si>
  <si>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</si>
  <si>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</si>
  <si>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</si>
  <si>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</si>
  <si>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</si>
  <si>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</si>
  <si>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</si>
  <si>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</si>
  <si>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</si>
  <si>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</si>
  <si>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</si>
  <si>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</si>
  <si>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</si>
  <si>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</si>
  <si>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</si>
  <si>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</si>
  <si>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</si>
  <si>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</si>
  <si>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</si>
  <si>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</si>
  <si>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</si>
  <si>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</si>
  <si>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</si>
  <si>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</si>
  <si>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</si>
  <si>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</si>
  <si>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</si>
  <si>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</si>
  <si>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</si>
  <si>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</si>
  <si>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</si>
  <si>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</si>
  <si>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</si>
  <si>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</si>
  <si>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</si>
  <si>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</si>
  <si>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</si>
  <si>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</si>
  <si>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</si>
  <si>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</si>
  <si>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</si>
  <si>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</si>
  <si>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</si>
  <si>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</si>
  <si>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</si>
  <si>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</si>
  <si>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</si>
  <si>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</si>
  <si>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</si>
  <si>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</si>
  <si>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</si>
  <si>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</si>
  <si>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</si>
  <si>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</si>
  <si>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</si>
  <si>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</si>
  <si>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</si>
  <si>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</si>
  <si>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</si>
  <si>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</si>
  <si>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</si>
  <si>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</si>
  <si>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</si>
  <si>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</si>
  <si>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</si>
  <si>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</si>
  <si>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</si>
  <si>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</si>
  <si>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</si>
  <si>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</si>
  <si>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</si>
  <si>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</si>
  <si>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</si>
  <si>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</si>
  <si>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</si>
  <si>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</si>
  <si>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</si>
  <si>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</si>
  <si>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</si>
  <si>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</si>
  <si>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</si>
  <si>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</si>
  <si>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</si>
  <si>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</si>
  <si>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</si>
  <si>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</si>
  <si>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</si>
  <si>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</si>
  <si>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</si>
  <si>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</si>
  <si>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</si>
  <si>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</si>
  <si>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</si>
  <si>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</si>
  <si>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</si>
  <si>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</si>
  <si>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</si>
  <si>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</si>
  <si>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</si>
  <si>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</si>
  <si>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</si>
  <si>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</si>
  <si>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</si>
  <si>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</si>
  <si>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</si>
  <si>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</si>
  <si>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</si>
  <si>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</si>
  <si>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</si>
  <si>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</si>
  <si>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</si>
  <si>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</si>
  <si>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</si>
  <si>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</si>
  <si>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</si>
  <si>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</si>
  <si>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</si>
  <si>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</si>
  <si>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</si>
  <si>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</si>
  <si>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</si>
  <si>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</si>
  <si>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</si>
  <si>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</si>
  <si>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</si>
  <si>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</si>
  <si>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</si>
  <si>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</si>
  <si>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</si>
  <si>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</si>
  <si>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</si>
  <si>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</si>
  <si>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</si>
  <si>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</si>
  <si>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</si>
  <si>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</si>
  <si>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</si>
  <si>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</si>
  <si>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</si>
  <si>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</si>
  <si>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</si>
  <si>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</si>
  <si>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</si>
  <si>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</si>
  <si>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</si>
  <si>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</si>
  <si>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</si>
  <si>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</si>
  <si>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</si>
  <si>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</si>
  <si>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</si>
  <si>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</si>
  <si>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</si>
  <si>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</si>
  <si>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</si>
  <si>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</si>
  <si>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</si>
  <si>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</si>
  <si>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</si>
  <si>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</si>
  <si>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</si>
  <si>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</si>
  <si>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</si>
  <si>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</si>
  <si>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</si>
  <si>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</si>
  <si>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</si>
  <si>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</si>
  <si>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</si>
  <si>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</si>
  <si>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</si>
  <si>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</si>
  <si>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</si>
  <si>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</si>
  <si>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</si>
  <si>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</si>
  <si>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</si>
  <si>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</si>
  <si>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</si>
  <si>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</si>
  <si>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</si>
  <si>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</si>
  <si>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</si>
  <si>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</si>
  <si>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</si>
  <si>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</si>
  <si>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</si>
  <si>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</si>
  <si>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</si>
  <si>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</si>
  <si>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</si>
  <si>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</si>
  <si>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</si>
  <si>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</si>
  <si>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</si>
  <si>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</si>
  <si>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</si>
  <si>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</si>
  <si>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</si>
  <si>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</si>
  <si>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</si>
  <si>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</si>
  <si>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</si>
  <si>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</si>
  <si>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</si>
  <si>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</si>
  <si>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</si>
  <si>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</si>
  <si>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</si>
  <si>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</si>
  <si>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</si>
  <si>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</si>
  <si>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</si>
  <si>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</si>
  <si>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</si>
  <si>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</si>
  <si>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</si>
  <si>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</si>
  <si>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</si>
  <si>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</si>
  <si>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</si>
  <si>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</si>
  <si>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</si>
  <si>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</si>
  <si>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</si>
  <si>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</si>
  <si>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</si>
  <si>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</si>
  <si>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</si>
  <si>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</si>
  <si>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</si>
  <si>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</si>
  <si>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</si>
  <si>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</si>
  <si>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</si>
  <si>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</si>
  <si>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</si>
  <si>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</si>
  <si>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</si>
  <si>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</si>
  <si>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</si>
  <si>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</si>
  <si>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</si>
  <si>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</si>
  <si>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</si>
  <si>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</si>
  <si>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</si>
  <si>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</si>
  <si>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</si>
  <si>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</si>
  <si>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</si>
  <si>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</si>
  <si>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</si>
  <si>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</si>
  <si>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</si>
  <si>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</si>
  <si>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</si>
  <si>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</si>
  <si>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</si>
  <si>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</si>
  <si>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</si>
  <si>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</si>
  <si>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</si>
  <si>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</si>
  <si>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</si>
  <si>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</si>
  <si>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</si>
  <si>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</si>
  <si>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</si>
  <si>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</si>
  <si>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</si>
  <si>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</si>
  <si>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</si>
  <si>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</si>
  <si>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</si>
  <si>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</si>
  <si>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</si>
  <si>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</si>
  <si>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</si>
  <si>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</si>
  <si>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</si>
  <si>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</si>
  <si>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</si>
  <si>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</si>
  <si>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</si>
  <si>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</si>
  <si>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</si>
  <si>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</si>
  <si>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</si>
  <si>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</si>
  <si>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</si>
  <si>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</si>
  <si>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</si>
  <si>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</si>
  <si>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</si>
  <si>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</si>
  <si>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</si>
  <si>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</si>
  <si>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</si>
  <si>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</si>
  <si>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</si>
  <si>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</si>
  <si>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</si>
  <si>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</si>
  <si>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</si>
  <si>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</si>
  <si>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</si>
  <si>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</si>
  <si>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</si>
  <si>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</si>
  <si>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</si>
  <si>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</si>
  <si>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</si>
  <si>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</si>
  <si>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</si>
  <si>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</si>
  <si>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</si>
  <si>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</si>
  <si>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</si>
  <si>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</si>
  <si>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</si>
  <si>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</si>
  <si>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</si>
  <si>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</si>
  <si>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</si>
  <si>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</si>
  <si>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</si>
  <si>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</si>
  <si>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</si>
  <si>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</si>
  <si>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</si>
  <si>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</si>
  <si>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</si>
  <si>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</si>
  <si>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</si>
  <si>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</si>
  <si>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</si>
  <si>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</si>
  <si>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</si>
  <si>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</si>
  <si>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</si>
  <si>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</si>
  <si>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</si>
  <si>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</si>
  <si>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</si>
  <si>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</si>
  <si>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</si>
  <si>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</si>
  <si>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</si>
  <si>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</si>
  <si>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</si>
  <si>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</si>
  <si>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</si>
  <si>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</si>
  <si>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</si>
  <si>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</si>
  <si>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</si>
  <si>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</si>
  <si>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</si>
  <si>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</si>
  <si>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</si>
  <si>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</si>
  <si>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</si>
  <si>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</si>
  <si>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</si>
  <si>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</si>
  <si>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</si>
  <si>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</si>
  <si>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</si>
  <si>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</si>
  <si>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</si>
  <si>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</si>
  <si>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</si>
  <si>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</si>
  <si>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</si>
  <si>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</si>
  <si>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</si>
  <si>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</si>
  <si>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</si>
  <si>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</si>
  <si>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</si>
  <si>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</si>
  <si>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</si>
  <si>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</si>
  <si>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</si>
  <si>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</si>
  <si>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</si>
  <si>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</si>
  <si>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</si>
  <si>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</si>
  <si>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</si>
  <si>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</si>
  <si>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</si>
  <si>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</si>
  <si>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</si>
  <si>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</si>
  <si>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</si>
  <si>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</si>
  <si>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</si>
  <si>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</si>
  <si>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</si>
  <si>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</si>
  <si>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</si>
  <si>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</si>
  <si>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</si>
  <si>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</si>
  <si>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</si>
  <si>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</si>
  <si>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</si>
  <si>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</si>
  <si>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</si>
  <si>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</si>
  <si>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</si>
  <si>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</si>
  <si>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</si>
  <si>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</si>
  <si>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</si>
  <si>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</si>
  <si>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</si>
  <si>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</si>
  <si>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</si>
  <si>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</si>
  <si>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</si>
  <si>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</si>
  <si>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</si>
  <si>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</si>
  <si>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</si>
  <si>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</si>
  <si>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</si>
  <si>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</si>
  <si>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</si>
  <si>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</si>
  <si>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</si>
  <si>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</si>
  <si>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</si>
  <si>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</si>
  <si>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</si>
  <si>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</si>
  <si>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</si>
  <si>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</si>
  <si>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</si>
  <si>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</si>
  <si>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</si>
  <si>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</si>
  <si>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</si>
  <si>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</si>
  <si>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</si>
  <si>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</si>
  <si>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</si>
  <si>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</si>
  <si>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</si>
  <si>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</si>
  <si>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</si>
  <si>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</si>
  <si>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</si>
  <si>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</si>
  <si>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</si>
  <si>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</si>
  <si>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</si>
  <si>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</si>
  <si>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</si>
  <si>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</si>
  <si>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</si>
  <si>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</si>
  <si>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</si>
  <si>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</si>
  <si>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</si>
  <si>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</si>
  <si>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</si>
  <si>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</si>
  <si>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</si>
  <si>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</si>
  <si>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</si>
  <si>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</si>
  <si>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</si>
  <si>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</si>
  <si>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</si>
  <si>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</si>
  <si>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</si>
  <si>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</si>
  <si>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</si>
  <si>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</si>
  <si>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</si>
  <si>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</si>
  <si>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</si>
  <si>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</si>
  <si>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</si>
  <si>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</si>
  <si>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</si>
  <si>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</si>
  <si>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</si>
  <si>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</si>
  <si>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</si>
  <si>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</si>
  <si>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</si>
  <si>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</si>
  <si>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</si>
  <si>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</si>
  <si>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</si>
  <si>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</si>
  <si>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</si>
  <si>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</si>
  <si>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</si>
  <si>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</si>
  <si>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</si>
  <si>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</si>
  <si>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</si>
  <si>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</si>
  <si>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</si>
  <si>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</si>
  <si>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</si>
  <si>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</si>
  <si>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</si>
  <si>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</si>
  <si>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</si>
  <si>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</si>
  <si>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</si>
  <si>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</si>
  <si>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</si>
  <si>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</si>
  <si>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</si>
  <si>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</si>
  <si>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</si>
  <si>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</si>
  <si>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</si>
  <si>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</si>
  <si>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</si>
  <si>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</si>
  <si>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</si>
  <si>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</si>
  <si>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</si>
  <si>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</si>
  <si>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</si>
  <si>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</si>
  <si>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</si>
  <si>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</si>
  <si>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</si>
  <si>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</si>
  <si>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</si>
  <si>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</si>
  <si>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</si>
  <si>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</si>
  <si>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</si>
  <si>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</si>
  <si>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</si>
  <si>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</si>
  <si>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</si>
  <si>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</si>
  <si>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</si>
  <si>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</si>
  <si>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</si>
  <si>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</si>
  <si>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</si>
  <si>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</si>
  <si>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</si>
  <si>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</si>
  <si>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</si>
  <si>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</si>
  <si>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</si>
  <si>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</si>
  <si>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</si>
  <si>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</si>
  <si>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</si>
  <si>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</si>
  <si>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</si>
  <si>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</si>
  <si>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</si>
  <si>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</si>
  <si>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</si>
  <si>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</si>
  <si>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</si>
  <si>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</si>
  <si>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</si>
  <si>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</si>
  <si>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</si>
  <si>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</si>
  <si>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</si>
  <si>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</si>
  <si>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</si>
  <si>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</si>
  <si>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</si>
  <si>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</si>
  <si>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</si>
  <si>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</si>
  <si>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</si>
  <si>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</si>
  <si>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</si>
  <si>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</si>
  <si>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</si>
  <si>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</si>
  <si>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</si>
  <si>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</si>
  <si>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</si>
  <si>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</si>
  <si>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</si>
  <si>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</si>
  <si>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</si>
  <si>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</si>
  <si>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</si>
  <si>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</si>
  <si>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</si>
  <si>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</si>
  <si>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</si>
  <si>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</si>
  <si>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</si>
  <si>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</si>
  <si>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</si>
  <si>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</si>
  <si>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</si>
  <si>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</si>
  <si>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</si>
  <si>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</si>
  <si>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</si>
  <si>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</si>
  <si>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</si>
  <si>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</si>
  <si>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</si>
  <si>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</si>
  <si>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</si>
  <si>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</si>
  <si>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</si>
  <si>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</si>
  <si>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</si>
  <si>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</si>
  <si>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</si>
  <si>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</si>
  <si>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</si>
  <si>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</si>
  <si>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</si>
  <si>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</si>
  <si>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</si>
  <si>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</si>
  <si>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</si>
  <si>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</si>
  <si>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</si>
  <si>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</si>
  <si>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</si>
  <si>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</si>
  <si>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</si>
  <si>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</si>
  <si>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</si>
  <si>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</si>
  <si>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</si>
  <si>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</si>
  <si>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</si>
  <si>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</si>
  <si>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</si>
  <si>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</si>
  <si>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</si>
  <si>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</si>
  <si>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</si>
  <si>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</si>
  <si>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</si>
  <si>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</si>
  <si>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</si>
  <si>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</si>
  <si>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</si>
  <si>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</si>
  <si>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</si>
  <si>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</si>
  <si>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</si>
  <si>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</si>
  <si>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</si>
  <si>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</si>
  <si>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</si>
  <si>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</si>
  <si>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</si>
  <si>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</si>
  <si>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</si>
  <si>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</si>
  <si>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</si>
  <si>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</si>
  <si>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</si>
  <si>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</si>
  <si>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</si>
  <si>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</si>
  <si>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</si>
  <si>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</si>
  <si>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</si>
  <si>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</si>
  <si>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</si>
  <si>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</si>
  <si>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</si>
  <si>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</si>
  <si>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</si>
  <si>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</si>
  <si>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</si>
  <si>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</si>
  <si>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</si>
  <si>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</si>
  <si>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</si>
  <si>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</si>
  <si>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</si>
  <si>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</si>
  <si>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</si>
  <si>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</si>
  <si>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</si>
  <si>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</si>
  <si>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</si>
  <si>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</si>
  <si>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</si>
  <si>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</si>
  <si>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</si>
  <si>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</si>
  <si>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</si>
  <si>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</si>
  <si>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</si>
  <si>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</si>
  <si>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</si>
  <si>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</si>
  <si>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</si>
  <si>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</si>
  <si>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</si>
  <si>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</si>
  <si>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</si>
  <si>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</si>
  <si>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</si>
  <si>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</si>
  <si>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</si>
  <si>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</si>
  <si>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</si>
  <si>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</si>
  <si>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</si>
  <si>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</si>
  <si>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</si>
  <si>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</si>
  <si>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</si>
  <si>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</si>
  <si>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</si>
  <si>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</si>
  <si>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</si>
  <si>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</si>
  <si>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</si>
  <si>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</si>
  <si>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</si>
  <si>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</si>
  <si>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</si>
  <si>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</si>
  <si>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</si>
  <si>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</si>
  <si>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</si>
  <si>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</si>
  <si>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</si>
  <si>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</si>
  <si>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</si>
  <si>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</si>
  <si>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</si>
  <si>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</si>
  <si>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</si>
  <si>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</si>
  <si>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</si>
  <si>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</si>
  <si>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</si>
  <si>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</si>
  <si>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</si>
  <si>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</si>
  <si>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</si>
  <si>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</si>
  <si>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</si>
  <si>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</si>
  <si>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</si>
  <si>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</si>
  <si>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</si>
  <si>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</si>
  <si>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</si>
  <si>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</si>
  <si>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</si>
  <si>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</si>
  <si>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</si>
  <si>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</si>
  <si>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</si>
  <si>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</si>
  <si>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</si>
  <si>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</si>
  <si>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</si>
  <si>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</si>
  <si>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</si>
  <si>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</si>
  <si>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</si>
  <si>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</si>
  <si>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</si>
  <si>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</si>
  <si>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</si>
  <si>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</si>
  <si>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</si>
  <si>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</si>
  <si>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</si>
  <si>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</si>
  <si>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</si>
  <si>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</si>
  <si>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</si>
  <si>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</si>
  <si>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</si>
  <si>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</si>
  <si>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</si>
  <si>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</si>
  <si>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</si>
  <si>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</si>
  <si>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</si>
  <si>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</si>
  <si>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</si>
  <si>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</si>
  <si>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</si>
  <si>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</si>
  <si>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</si>
  <si>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</si>
  <si>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</si>
  <si>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</si>
  <si>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</si>
  <si>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</si>
  <si>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</si>
  <si>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</si>
  <si>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</si>
  <si>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</si>
  <si>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</si>
  <si>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</si>
  <si>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</si>
  <si>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</si>
  <si>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</si>
  <si>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</si>
  <si>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</si>
  <si>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</si>
  <si>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</si>
  <si>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</si>
  <si>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</si>
  <si>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</si>
  <si>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</si>
  <si>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</si>
  <si>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</si>
  <si>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</si>
  <si>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</si>
  <si>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</si>
  <si>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</si>
  <si>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</si>
  <si>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</si>
  <si>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</si>
  <si>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</si>
  <si>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</si>
  <si>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</si>
  <si>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</si>
  <si>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</si>
  <si>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</si>
  <si>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</si>
  <si>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</si>
  <si>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</si>
  <si>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</si>
  <si>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</si>
  <si>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</si>
  <si>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</si>
  <si>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</si>
  <si>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</si>
  <si>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</si>
  <si>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</si>
  <si>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</si>
  <si>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</si>
  <si>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</si>
  <si>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</si>
  <si>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</si>
  <si>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</si>
  <si>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</si>
  <si>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</si>
  <si>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</si>
  <si>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</si>
  <si>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</si>
  <si>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</si>
  <si>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</si>
  <si>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</si>
  <si>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</si>
  <si>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</si>
  <si>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</si>
  <si>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</si>
  <si>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</si>
  <si>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</si>
  <si>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</si>
  <si>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</si>
  <si>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</si>
  <si>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</si>
  <si>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</si>
  <si>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</si>
  <si>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</si>
  <si>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</si>
  <si>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</si>
  <si>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</si>
  <si>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</si>
  <si>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</si>
  <si>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</si>
  <si>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</si>
  <si>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</si>
  <si>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</si>
  <si>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</si>
  <si>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</si>
  <si>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</si>
  <si>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</si>
  <si>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</si>
  <si>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</si>
  <si>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</si>
  <si>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</si>
  <si>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</si>
  <si>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</si>
  <si>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</si>
  <si>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</si>
  <si>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</si>
  <si>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</si>
  <si>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</si>
  <si>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</si>
  <si>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</si>
  <si>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</si>
  <si>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</si>
  <si>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</si>
  <si>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</si>
  <si>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</si>
  <si>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</si>
  <si>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</si>
  <si>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</si>
  <si>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</si>
  <si>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</si>
  <si>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</si>
  <si>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</si>
  <si>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</si>
  <si>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</si>
  <si>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</si>
  <si>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</si>
  <si>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</si>
  <si>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</si>
  <si>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</si>
  <si>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</si>
  <si>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</si>
  <si>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</si>
  <si>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</si>
  <si>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</si>
  <si>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</si>
  <si>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</si>
  <si>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</si>
  <si>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</si>
  <si>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</si>
  <si>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</si>
  <si>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</si>
  <si>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</si>
  <si>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</si>
  <si>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</si>
  <si>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</si>
  <si>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</si>
  <si>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</si>
  <si>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</si>
  <si>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</si>
  <si>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</si>
  <si>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</si>
  <si>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</si>
  <si>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</si>
  <si>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</si>
  <si>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</si>
  <si>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</si>
  <si>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</si>
  <si>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</si>
  <si>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</si>
  <si>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</si>
  <si>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</si>
  <si>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</si>
  <si>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</si>
  <si>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</si>
  <si>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</si>
  <si>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</si>
  <si>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</si>
  <si>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</si>
  <si>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</si>
  <si>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</si>
  <si>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</si>
  <si>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</si>
  <si>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</si>
  <si>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</si>
  <si>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</si>
  <si>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</si>
  <si>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</si>
  <si>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</si>
  <si>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</si>
  <si>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</si>
  <si>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</si>
  <si>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</si>
  <si>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</si>
  <si>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</si>
  <si>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</si>
  <si>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</si>
  <si>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</si>
  <si>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</si>
  <si>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</si>
  <si>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</si>
  <si>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</si>
  <si>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</si>
  <si>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</si>
  <si>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</si>
  <si>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</si>
  <si>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</si>
  <si>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</si>
  <si>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</si>
  <si>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</si>
  <si>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</si>
  <si>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</si>
  <si>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</si>
  <si>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</si>
  <si>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</si>
  <si>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</si>
  <si>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</si>
  <si>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</si>
  <si>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</si>
  <si>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</si>
  <si>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</si>
  <si>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</si>
  <si>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</si>
  <si>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</si>
  <si>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</si>
  <si>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</si>
  <si>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</si>
  <si>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</si>
  <si>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</si>
  <si>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</si>
  <si>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</si>
  <si>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</si>
  <si>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</si>
  <si>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</si>
  <si>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</si>
  <si>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</si>
  <si>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</si>
  <si>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</si>
  <si>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</si>
  <si>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</si>
  <si>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</si>
  <si>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</si>
  <si>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</si>
  <si>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</si>
  <si>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</si>
  <si>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</si>
  <si>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</si>
  <si>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</si>
  <si>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</si>
  <si>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</si>
  <si>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</si>
  <si>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</si>
  <si>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</si>
  <si>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</si>
  <si>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</si>
  <si>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</si>
  <si>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</si>
  <si>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</si>
  <si>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</si>
  <si>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</si>
  <si>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</si>
  <si>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</si>
  <si>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</si>
  <si>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</si>
  <si>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</si>
  <si>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</si>
  <si>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</si>
  <si>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</si>
  <si>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</si>
  <si>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</si>
  <si>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</si>
  <si>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</si>
  <si>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</si>
  <si>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</si>
  <si>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</si>
  <si>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</si>
  <si>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</si>
  <si>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</si>
  <si>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</si>
  <si>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</si>
  <si>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</si>
  <si>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</si>
  <si>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</si>
  <si>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</si>
  <si>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</si>
  <si>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</si>
  <si>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</si>
  <si>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</si>
  <si>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</si>
  <si>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</si>
  <si>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</si>
  <si>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</si>
  <si>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</si>
  <si>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</si>
  <si>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</si>
  <si>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</si>
  <si>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</si>
  <si>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</si>
  <si>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</si>
  <si>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</si>
  <si>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</si>
  <si>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</si>
  <si>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</si>
  <si>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</si>
  <si>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</si>
  <si>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</si>
  <si>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</si>
  <si>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</si>
  <si>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</si>
  <si>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</si>
  <si>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</si>
  <si>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</si>
  <si>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</si>
  <si>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</si>
  <si>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</si>
  <si>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</si>
  <si>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</si>
  <si>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</si>
  <si>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</si>
  <si>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</si>
  <si>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</si>
  <si>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</si>
  <si>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</si>
  <si>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</si>
  <si>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</si>
  <si>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</si>
  <si>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</si>
  <si>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</si>
  <si>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</si>
  <si>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</si>
  <si>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</si>
  <si>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</si>
  <si>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</si>
  <si>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</si>
  <si>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</si>
  <si>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</si>
  <si>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</si>
  <si>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</si>
  <si>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</si>
  <si>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</si>
  <si>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</si>
  <si>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</si>
  <si>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</si>
  <si>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</si>
  <si>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</si>
  <si>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</si>
  <si>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</si>
  <si>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</si>
  <si>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</si>
  <si>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</si>
  <si>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</si>
  <si>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</si>
  <si>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</si>
  <si>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</si>
  <si>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</si>
  <si>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</si>
  <si>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</si>
  <si>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</si>
  <si>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</si>
  <si>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</si>
  <si>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</si>
  <si>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</si>
  <si>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</si>
  <si>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</si>
  <si>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</si>
  <si>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</si>
  <si>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</si>
  <si>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</si>
  <si>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</si>
  <si>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</si>
  <si>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</si>
  <si>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</si>
  <si>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</si>
  <si>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</si>
  <si>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</si>
  <si>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</si>
  <si>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</si>
  <si>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</si>
  <si>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</si>
  <si>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</si>
  <si>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</si>
  <si>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</si>
  <si>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</si>
  <si>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</si>
  <si>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</si>
  <si>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</si>
  <si>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</si>
  <si>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</si>
  <si>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</si>
  <si>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</si>
  <si>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</si>
  <si>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</si>
  <si>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</si>
  <si>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</si>
  <si>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</si>
  <si>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</si>
  <si>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</si>
  <si>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</si>
  <si>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</si>
  <si>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</si>
  <si>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</si>
  <si>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</si>
  <si>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</si>
  <si>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</si>
  <si>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</si>
  <si>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</si>
  <si>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</si>
  <si>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</si>
  <si>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</si>
  <si>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</si>
  <si>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</si>
  <si>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</si>
  <si>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</si>
  <si>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</si>
  <si>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</si>
  <si>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</si>
  <si>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</si>
  <si>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</si>
  <si>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</si>
  <si>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</si>
  <si>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</si>
  <si>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</si>
  <si>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</si>
  <si>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</si>
  <si>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</si>
  <si>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</si>
  <si>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</si>
  <si>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</si>
  <si>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</si>
  <si>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</si>
  <si>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</si>
  <si>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</si>
  <si>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</si>
  <si>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</si>
  <si>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</si>
  <si>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</si>
  <si>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</si>
  <si>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</si>
  <si>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</si>
  <si>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</si>
  <si>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</si>
  <si>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</si>
  <si>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</si>
  <si>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</si>
  <si>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</si>
  <si>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</si>
  <si>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</si>
  <si>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</si>
  <si>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</si>
  <si>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</si>
  <si>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</si>
  <si>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</si>
  <si>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</si>
  <si>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</si>
  <si>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</si>
  <si>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</si>
  <si>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</si>
  <si>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</si>
  <si>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</si>
  <si>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</si>
  <si>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</si>
  <si>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</si>
  <si>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</si>
  <si>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</si>
  <si>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</si>
  <si>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</si>
  <si>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</si>
  <si>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</si>
  <si>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</si>
  <si>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</si>
  <si>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</si>
  <si>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</si>
  <si>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</si>
  <si>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</si>
  <si>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</si>
  <si>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</si>
  <si>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</si>
  <si>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</si>
  <si>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</si>
  <si>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</si>
  <si>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</si>
  <si>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</si>
  <si>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</si>
  <si>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</si>
  <si>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</si>
  <si>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</si>
  <si>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</si>
  <si>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</si>
  <si>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</si>
  <si>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</si>
  <si>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</si>
  <si>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</si>
  <si>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</si>
  <si>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</si>
  <si>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</si>
  <si>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</si>
  <si>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</si>
  <si>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</si>
  <si>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</si>
  <si>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</si>
  <si>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</si>
  <si>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</si>
  <si>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</si>
  <si>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</si>
  <si>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</si>
  <si>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</si>
  <si>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</si>
  <si>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</si>
  <si>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</si>
  <si>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</si>
  <si>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</si>
  <si>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</si>
  <si>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</si>
  <si>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</si>
  <si>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</si>
  <si>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</si>
  <si>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</si>
  <si>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</si>
  <si>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</si>
  <si>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</si>
  <si>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</si>
  <si>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</si>
  <si>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</si>
  <si>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</si>
  <si>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</si>
  <si>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</si>
  <si>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</si>
  <si>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</si>
  <si>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</si>
  <si>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</si>
  <si>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</si>
  <si>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</si>
  <si>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</si>
  <si>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</si>
  <si>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</si>
  <si>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</si>
  <si>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</si>
  <si>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</si>
  <si>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</si>
  <si>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</si>
  <si>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</si>
  <si>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</si>
  <si>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</si>
  <si>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</si>
  <si>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</si>
  <si>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</si>
  <si>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</si>
  <si>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</si>
  <si>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</si>
  <si>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</si>
  <si>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</si>
  <si>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</si>
  <si>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</si>
  <si>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</si>
  <si>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</si>
  <si>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</si>
  <si>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</si>
  <si>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</si>
  <si>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</si>
  <si>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</si>
  <si>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</si>
  <si>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</si>
  <si>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</si>
  <si>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</si>
  <si>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</si>
  <si>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</si>
  <si>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</si>
  <si>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</si>
  <si>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</si>
  <si>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</si>
  <si>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</si>
  <si>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</si>
  <si>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</si>
  <si>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</si>
  <si>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</si>
  <si>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</si>
  <si>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</si>
  <si>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</si>
  <si>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</si>
  <si>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</si>
  <si>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</si>
  <si>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</si>
  <si>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</si>
  <si>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</si>
  <si>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</si>
  <si>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</si>
  <si>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</si>
  <si>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</si>
  <si>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</si>
  <si>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</si>
  <si>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</si>
  <si>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</si>
  <si>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</si>
  <si>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</si>
  <si>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</si>
  <si>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</si>
  <si>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</si>
  <si>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</si>
  <si>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</si>
  <si>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</si>
  <si>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</si>
  <si>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</si>
  <si>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</si>
  <si>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</si>
  <si>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</si>
  <si>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</si>
  <si>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</si>
  <si>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</si>
  <si>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</si>
  <si>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</si>
  <si>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</si>
  <si>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</si>
  <si>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</si>
  <si>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</si>
  <si>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</si>
  <si>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</si>
  <si>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</si>
  <si>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</si>
  <si>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</si>
  <si>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</si>
  <si>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</si>
  <si>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</si>
  <si>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</si>
  <si>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</si>
  <si>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</si>
  <si>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</si>
  <si>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</si>
  <si>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</si>
  <si>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</si>
  <si>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</si>
  <si>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</si>
  <si>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</si>
  <si>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</si>
  <si>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</si>
  <si>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</si>
  <si>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</si>
  <si>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</si>
  <si>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</si>
  <si>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</si>
  <si>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</si>
  <si>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</si>
  <si>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</si>
  <si>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</si>
  <si>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</si>
  <si>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</si>
  <si>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</si>
  <si>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</si>
  <si>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</si>
  <si>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</si>
  <si>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</si>
  <si>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</si>
  <si>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</si>
  <si>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</si>
  <si>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</si>
  <si>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</si>
  <si>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</si>
  <si>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</si>
  <si>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</si>
  <si>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</si>
  <si>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</si>
  <si>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</si>
  <si>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</si>
  <si>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</si>
  <si>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</si>
  <si>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</si>
  <si>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</si>
  <si>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</si>
  <si>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</si>
  <si>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</si>
  <si>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</si>
  <si>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</si>
  <si>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</si>
  <si>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</si>
  <si>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</si>
  <si>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</si>
  <si>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</si>
  <si>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</si>
  <si>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</si>
  <si>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</si>
  <si>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</si>
  <si>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</si>
  <si>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</si>
  <si>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</si>
  <si>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</si>
  <si>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</si>
  <si>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</si>
  <si>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</si>
  <si>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</si>
  <si>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</si>
  <si>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</si>
  <si>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</si>
  <si>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</si>
  <si>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</si>
  <si>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</si>
  <si>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</si>
  <si>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</si>
  <si>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</si>
  <si>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</si>
  <si>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</si>
  <si>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</si>
  <si>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</si>
  <si>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</si>
  <si>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</si>
  <si>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</si>
  <si>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</si>
  <si>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</si>
  <si>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</si>
  <si>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</si>
  <si>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</si>
  <si>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</si>
  <si>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</si>
  <si>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</si>
  <si>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</si>
  <si>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</si>
  <si>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</si>
  <si>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</si>
  <si>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</si>
  <si>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</si>
  <si>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</si>
  <si>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</si>
  <si>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</si>
  <si>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</si>
  <si>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</si>
  <si>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</si>
  <si>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</si>
  <si>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</si>
  <si>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</si>
  <si>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</si>
  <si>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</si>
  <si>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</si>
  <si>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</si>
  <si>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</si>
  <si>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</si>
  <si>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</si>
  <si>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</si>
  <si>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</si>
  <si>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</si>
  <si>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</si>
  <si>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</si>
  <si>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</si>
  <si>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</si>
  <si>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</si>
  <si>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</si>
  <si>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</si>
  <si>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</si>
  <si>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</si>
  <si>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</si>
  <si>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</si>
  <si>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</si>
  <si>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</si>
  <si>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</si>
  <si>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</si>
  <si>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</si>
  <si>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</si>
  <si>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</si>
  <si>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</si>
  <si>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</si>
  <si>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</si>
  <si>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</si>
  <si>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</si>
  <si>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</si>
  <si>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</si>
  <si>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</si>
  <si>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</si>
  <si>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</si>
  <si>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</si>
  <si>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</si>
  <si>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</si>
  <si>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</si>
  <si>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</si>
  <si>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</si>
  <si>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</si>
  <si>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</si>
  <si>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</si>
  <si>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</si>
  <si>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</si>
  <si>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</si>
  <si>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</si>
  <si>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</si>
  <si>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</si>
  <si>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</si>
  <si>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</si>
  <si>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</si>
  <si>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</si>
  <si>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</si>
  <si>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</si>
  <si>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</si>
  <si>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</si>
  <si>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</si>
  <si>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</si>
  <si>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</si>
  <si>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</si>
  <si>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</si>
  <si>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</si>
  <si>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</si>
  <si>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</si>
  <si>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</si>
  <si>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</si>
  <si>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</si>
  <si>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</si>
  <si>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</si>
  <si>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</si>
  <si>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</si>
  <si>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</si>
  <si>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</si>
  <si>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</si>
  <si>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</si>
  <si>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</si>
  <si>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</si>
  <si>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</si>
  <si>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</si>
  <si>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</si>
  <si>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</si>
  <si>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</si>
  <si>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</si>
  <si>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</si>
  <si>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</si>
  <si>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</si>
  <si>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</si>
  <si>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</si>
  <si>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</si>
  <si>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</si>
  <si>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</si>
  <si>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</si>
  <si>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</si>
  <si>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</si>
  <si>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</si>
  <si>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</si>
  <si>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</si>
  <si>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</si>
  <si>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</si>
  <si>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</si>
  <si>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</si>
  <si>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</si>
  <si>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</si>
  <si>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</si>
  <si>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</si>
  <si>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</si>
  <si>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</si>
  <si>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</si>
  <si>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</si>
  <si>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</si>
  <si>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</si>
  <si>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</si>
  <si>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</si>
  <si>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</si>
  <si>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</si>
  <si>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</si>
  <si>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</si>
  <si>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</si>
  <si>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</si>
  <si>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</si>
  <si>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</si>
  <si>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</si>
  <si>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</si>
  <si>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</si>
  <si>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</si>
  <si>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</si>
  <si>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</si>
  <si>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</si>
  <si>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</si>
  <si>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</si>
  <si>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</si>
  <si>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</si>
  <si>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</si>
  <si>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</si>
  <si>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</si>
  <si>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</si>
  <si>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</si>
  <si>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</si>
  <si>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</si>
  <si>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</si>
  <si>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</si>
  <si>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</si>
  <si>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</si>
  <si>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</si>
  <si>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</si>
  <si>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</si>
  <si>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</si>
  <si>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</si>
  <si>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</si>
  <si>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</si>
  <si>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</si>
  <si>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</si>
  <si>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</si>
  <si>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</si>
  <si>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</si>
  <si>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</si>
  <si>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</si>
  <si>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</si>
  <si>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</si>
  <si>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</si>
  <si>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</si>
  <si>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</si>
  <si>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</si>
  <si>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</si>
  <si>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</si>
  <si>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</si>
  <si>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</si>
  <si>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</si>
  <si>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</si>
  <si>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</si>
  <si>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</si>
  <si>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</si>
  <si>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</si>
  <si>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</si>
  <si>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</si>
  <si>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</si>
  <si>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</si>
  <si>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</si>
  <si>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</si>
  <si>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</si>
  <si>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</si>
  <si>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</si>
  <si>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</si>
  <si>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</si>
  <si>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</si>
  <si>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</si>
  <si>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</si>
  <si>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</si>
  <si>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</si>
  <si>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</si>
  <si>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</si>
  <si>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</si>
  <si>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</si>
  <si>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</si>
  <si>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</si>
  <si>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</si>
  <si>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</si>
  <si>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</si>
  <si>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</si>
  <si>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</si>
  <si>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</si>
  <si>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</si>
  <si>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</si>
  <si>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</si>
  <si>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</si>
  <si>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</si>
  <si>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</si>
  <si>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</si>
  <si>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</si>
  <si>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</si>
  <si>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</si>
  <si>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</si>
  <si>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</si>
  <si>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</si>
  <si>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</si>
  <si>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</si>
  <si>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</si>
  <si>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</si>
  <si>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</si>
  <si>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</si>
  <si>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</si>
  <si>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</si>
  <si>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</si>
  <si>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</si>
  <si>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</si>
  <si>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</si>
  <si>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</si>
  <si>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</si>
  <si>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</si>
  <si>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</si>
  <si>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</si>
  <si>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</si>
  <si>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</si>
  <si>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</si>
  <si>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</si>
  <si>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</si>
  <si>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</si>
  <si>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</si>
  <si>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</si>
  <si>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</si>
  <si>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</si>
  <si>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</si>
  <si>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</si>
  <si>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</si>
  <si>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</si>
  <si>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</si>
  <si>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</si>
  <si>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</si>
  <si>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</si>
  <si>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</si>
  <si>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</si>
  <si>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</si>
  <si>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</si>
  <si>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</si>
  <si>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</si>
  <si>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</si>
  <si>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</si>
  <si>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</si>
  <si>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</si>
  <si>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</si>
  <si>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</si>
  <si>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</si>
  <si>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</si>
  <si>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</si>
  <si>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</si>
  <si>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</si>
  <si>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</si>
  <si>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</si>
  <si>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</si>
  <si>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</si>
  <si>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</si>
  <si>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</si>
  <si>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</si>
  <si>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</si>
  <si>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</si>
  <si>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</si>
  <si>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</si>
  <si>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</si>
  <si>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</si>
  <si>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</si>
  <si>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</si>
  <si>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</si>
  <si>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</si>
  <si>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</si>
  <si>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</si>
  <si>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</si>
  <si>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</si>
  <si>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</si>
  <si>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</si>
  <si>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</si>
  <si>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</si>
  <si>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</si>
  <si>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</si>
  <si>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</si>
  <si>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</si>
  <si>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</si>
  <si>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</si>
  <si>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</si>
  <si>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</si>
  <si>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</si>
  <si>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</si>
  <si>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</si>
  <si>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</si>
  <si>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</si>
  <si>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</si>
  <si>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</si>
  <si>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</si>
  <si>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</si>
  <si>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</si>
  <si>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</si>
  <si>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</si>
  <si>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</si>
  <si>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</si>
  <si>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</si>
  <si>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</si>
  <si>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</si>
  <si>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</si>
  <si>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</si>
  <si>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</si>
  <si>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</si>
  <si>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</si>
  <si>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</si>
  <si>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</si>
  <si>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</si>
  <si>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</si>
  <si>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</si>
  <si>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</si>
  <si>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</si>
  <si>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</si>
  <si>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</si>
  <si>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</si>
  <si>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</si>
  <si>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</si>
  <si>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</si>
  <si>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</si>
  <si>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</si>
  <si>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</si>
  <si>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</si>
  <si>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</si>
  <si>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</si>
  <si>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</si>
  <si>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</si>
  <si>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</si>
  <si>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</si>
  <si>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</si>
  <si>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</si>
  <si>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</si>
  <si>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</si>
  <si>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</si>
  <si>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</si>
  <si>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</si>
  <si>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</si>
  <si>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</si>
  <si>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</si>
  <si>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</si>
  <si>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</si>
  <si>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</si>
  <si>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</si>
  <si>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</si>
  <si>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</si>
  <si>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</si>
  <si>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</si>
  <si>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</si>
  <si>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</si>
  <si>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</si>
  <si>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</si>
  <si>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</si>
  <si>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</si>
  <si>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</si>
  <si>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</si>
  <si>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</si>
  <si>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</si>
  <si>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</si>
  <si>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</si>
  <si>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</si>
  <si>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</si>
  <si>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</si>
  <si>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</si>
  <si>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</si>
  <si>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</si>
  <si>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</si>
  <si>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</si>
  <si>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</si>
  <si>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</si>
  <si>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</si>
  <si>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</si>
  <si>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</si>
  <si>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</si>
  <si>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</si>
  <si>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</si>
  <si>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</si>
  <si>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</si>
  <si>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</si>
  <si>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</si>
  <si>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</si>
  <si>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</si>
  <si>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</si>
  <si>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</si>
  <si>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</si>
  <si>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</si>
  <si>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</si>
  <si>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</si>
  <si>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</si>
  <si>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</si>
  <si>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</si>
  <si>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</si>
  <si>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</si>
  <si>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</si>
  <si>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</si>
  <si>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</si>
  <si>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</si>
  <si>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</si>
  <si>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</si>
  <si>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</si>
  <si>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</si>
  <si>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</si>
  <si>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</si>
  <si>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</si>
  <si>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</si>
  <si>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</si>
  <si>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</si>
  <si>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</si>
  <si>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</si>
  <si>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</si>
  <si>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</si>
  <si>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</si>
  <si>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</si>
  <si>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</si>
  <si>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</si>
  <si>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</si>
  <si>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</si>
  <si>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</si>
  <si>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</si>
  <si>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</si>
  <si>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</si>
  <si>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</si>
  <si>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</si>
  <si>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</si>
  <si>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</si>
  <si>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</si>
  <si>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</si>
  <si>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</si>
  <si>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</si>
  <si>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</si>
  <si>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</si>
  <si>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</si>
  <si>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</si>
  <si>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</si>
  <si>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</si>
  <si>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</si>
  <si>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</si>
  <si>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</si>
  <si>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</si>
  <si>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</si>
  <si>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</si>
  <si>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</si>
  <si>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</si>
  <si>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</si>
  <si>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</si>
  <si>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</si>
  <si>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</si>
  <si>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</si>
  <si>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</si>
  <si>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</si>
  <si>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</si>
  <si>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</si>
  <si>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</si>
  <si>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</si>
  <si>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</si>
  <si>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</si>
  <si>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</si>
  <si>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</si>
  <si>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</si>
  <si>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</si>
  <si>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</si>
  <si>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</si>
  <si>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</si>
  <si>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</si>
  <si>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</si>
  <si>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</si>
  <si>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</si>
  <si>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</si>
  <si>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</si>
  <si>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</si>
  <si>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</si>
  <si>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</si>
  <si>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</si>
  <si>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</si>
  <si>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</si>
  <si>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</si>
  <si>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</si>
  <si>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</si>
  <si>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</si>
  <si>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</si>
  <si>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</si>
  <si>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</si>
  <si>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</si>
  <si>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</si>
  <si>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</si>
  <si>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</si>
  <si>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</si>
  <si>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</si>
  <si>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</si>
  <si>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</si>
  <si>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</si>
  <si>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</si>
  <si>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</si>
  <si>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</si>
  <si>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</si>
  <si>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</si>
  <si>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</si>
  <si>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</si>
  <si>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</si>
  <si>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</si>
  <si>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</si>
  <si>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</si>
  <si>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</si>
  <si>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</si>
  <si>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</si>
  <si>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</si>
  <si>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</si>
  <si>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</si>
  <si>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</si>
  <si>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</si>
  <si>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</si>
  <si>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</si>
  <si>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</si>
  <si>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</si>
  <si>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</si>
  <si>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</si>
  <si>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</si>
  <si>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</si>
  <si>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</si>
  <si>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</si>
  <si>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</si>
  <si>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</si>
  <si>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</si>
  <si>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</si>
  <si>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</si>
  <si>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</si>
  <si>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</si>
  <si>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</si>
  <si>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</si>
  <si>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</si>
  <si>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</si>
  <si>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</si>
  <si>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</si>
  <si>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</si>
  <si>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</si>
  <si>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</si>
  <si>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</si>
  <si>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</si>
  <si>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</si>
  <si>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</si>
  <si>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</si>
  <si>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</si>
  <si>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</si>
  <si>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</si>
  <si>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</si>
  <si>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</si>
  <si>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</si>
  <si>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</si>
  <si>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</si>
  <si>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</si>
  <si>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</si>
  <si>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</si>
  <si>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</si>
  <si>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</si>
  <si>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</si>
  <si>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</si>
  <si>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</si>
  <si>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</si>
  <si>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</si>
  <si>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</si>
  <si>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</si>
  <si>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</si>
  <si>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</si>
  <si>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</si>
  <si>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</si>
  <si>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</si>
  <si>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</si>
  <si>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</si>
  <si>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</si>
  <si>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</si>
  <si>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</si>
  <si>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</si>
  <si>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</si>
  <si>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</si>
  <si>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</si>
  <si>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</si>
  <si>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</si>
  <si>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</si>
  <si>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</si>
  <si>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</si>
  <si>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</si>
  <si>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</si>
  <si>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</si>
  <si>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</si>
  <si>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</si>
  <si>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</si>
  <si>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</si>
  <si>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</si>
  <si>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</si>
  <si>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</si>
  <si>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</si>
  <si>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</si>
  <si>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</si>
  <si>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</si>
  <si>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</si>
  <si>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</si>
  <si>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</si>
  <si>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</si>
  <si>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</si>
  <si>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</si>
  <si>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</si>
  <si>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</si>
  <si>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</si>
  <si>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</si>
  <si>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</si>
  <si>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</si>
  <si>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</si>
  <si>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</si>
  <si>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</si>
  <si>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</si>
  <si>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</si>
  <si>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</si>
  <si>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</si>
  <si>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</si>
  <si>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</si>
  <si>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</si>
  <si>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</si>
  <si>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</si>
  <si>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</si>
  <si>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</si>
  <si>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</si>
  <si>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</si>
  <si>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</si>
  <si>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</si>
  <si>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</si>
  <si>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</si>
  <si>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</si>
  <si>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</si>
  <si>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</si>
  <si>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</si>
  <si>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</si>
  <si>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</si>
  <si>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</si>
  <si>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</si>
  <si>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</si>
  <si>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</si>
  <si>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</si>
  <si>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</si>
  <si>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</si>
  <si>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</si>
  <si>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</si>
  <si>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</si>
  <si>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</si>
  <si>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</si>
  <si>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</si>
  <si>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</si>
  <si>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</si>
  <si>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</si>
  <si>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</si>
  <si>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</si>
  <si>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</si>
  <si>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</si>
  <si>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</si>
  <si>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</si>
  <si>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</si>
  <si>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</si>
  <si>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</si>
  <si>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</si>
  <si>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</si>
  <si>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</si>
  <si>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</si>
  <si>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</si>
  <si>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</si>
  <si>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</si>
  <si>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</si>
  <si>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</si>
  <si>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</si>
  <si>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</si>
  <si>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</si>
  <si>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</si>
  <si>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</si>
  <si>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</si>
  <si>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</si>
  <si>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</si>
  <si>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</si>
  <si>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</si>
  <si>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</si>
  <si>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</si>
  <si>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</si>
  <si>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</si>
  <si>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</si>
  <si>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</si>
  <si>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</si>
  <si>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</si>
  <si>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</si>
  <si>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</si>
  <si>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</si>
  <si>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</si>
  <si>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</si>
  <si>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</si>
  <si>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</si>
  <si>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</si>
  <si>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</si>
  <si>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</si>
  <si>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</si>
  <si>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</si>
  <si>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</si>
  <si>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</si>
  <si>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</si>
  <si>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</si>
  <si>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</si>
  <si>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</si>
  <si>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</si>
  <si>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</si>
  <si>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</si>
  <si>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</si>
  <si>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</si>
  <si>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</si>
  <si>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</si>
  <si>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</si>
  <si>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</si>
  <si>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</si>
  <si>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</si>
  <si>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</si>
  <si>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</si>
  <si>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</si>
  <si>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</si>
  <si>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</si>
  <si>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</si>
  <si>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</si>
  <si>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</si>
  <si>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</si>
  <si>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</si>
  <si>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</si>
  <si>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</si>
  <si>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</si>
  <si>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</si>
  <si>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</si>
  <si>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</si>
  <si>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</si>
  <si>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</si>
  <si>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</si>
  <si>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</si>
  <si>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</si>
  <si>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</si>
  <si>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</si>
  <si>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</si>
  <si>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</si>
  <si>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</si>
  <si>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</si>
  <si>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</si>
  <si>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</si>
  <si>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</si>
  <si>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</si>
  <si>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</si>
  <si>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</si>
  <si>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</si>
  <si>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</si>
  <si>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</si>
  <si>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</si>
  <si>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</si>
  <si>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</si>
  <si>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</si>
  <si>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</si>
  <si>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</si>
  <si>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</si>
  <si>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</si>
  <si>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</si>
  <si>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</si>
  <si>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</si>
  <si>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</si>
  <si>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</si>
  <si>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</si>
  <si>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</si>
  <si>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</si>
  <si>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</si>
  <si>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</si>
  <si>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</si>
  <si>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</si>
  <si>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</si>
  <si>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</si>
  <si>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</si>
  <si>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</si>
  <si>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</si>
  <si>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</si>
  <si>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</si>
  <si>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</si>
  <si>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</si>
  <si>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</si>
  <si>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</si>
  <si>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</si>
  <si>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</si>
  <si>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</si>
  <si>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</si>
  <si>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</si>
  <si>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</si>
  <si>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</si>
  <si>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</si>
  <si>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</si>
  <si>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</si>
  <si>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</si>
  <si>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</si>
  <si>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</si>
  <si>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</si>
  <si>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</si>
  <si>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</si>
  <si>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</si>
  <si>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</si>
  <si>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</si>
  <si>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</si>
  <si>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</si>
  <si>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</si>
  <si>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</si>
  <si>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</si>
  <si>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</si>
  <si>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</si>
  <si>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</si>
  <si>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</si>
  <si>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</si>
  <si>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</si>
  <si>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</si>
  <si>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</si>
  <si>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</si>
  <si>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</si>
  <si>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</si>
  <si>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</si>
  <si>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</si>
  <si>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</si>
  <si>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</si>
  <si>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</si>
  <si>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</si>
  <si>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</si>
  <si>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</si>
  <si>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</si>
  <si>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</si>
  <si>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</si>
  <si>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</si>
  <si>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</si>
  <si>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</si>
  <si>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</si>
  <si>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</si>
  <si>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</si>
  <si>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</si>
  <si>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</si>
  <si>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</si>
  <si>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</si>
  <si>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</si>
  <si>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</si>
  <si>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</si>
  <si>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</si>
  <si>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</si>
  <si>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</si>
  <si>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</si>
  <si>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</si>
  <si>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</si>
  <si>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</si>
  <si>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</si>
  <si>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</si>
  <si>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</si>
  <si>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</si>
  <si>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</si>
  <si>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</si>
  <si>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</si>
  <si>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</si>
  <si>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</si>
  <si>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</si>
  <si>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</si>
  <si>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</si>
  <si>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</si>
  <si>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</si>
  <si>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</si>
  <si>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</si>
  <si>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</si>
  <si>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</si>
  <si>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</si>
  <si>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</si>
  <si>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</si>
  <si>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</si>
  <si>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</si>
  <si>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</si>
  <si>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</si>
  <si>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</si>
  <si>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</si>
  <si>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</si>
  <si>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</si>
  <si>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</si>
  <si>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</si>
  <si>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</si>
  <si>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</si>
  <si>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</si>
  <si>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</si>
  <si>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</si>
  <si>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</si>
  <si>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</si>
  <si>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</si>
  <si>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</si>
  <si>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</si>
  <si>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</si>
  <si>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</si>
  <si>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</si>
  <si>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</si>
  <si>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</si>
  <si>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</si>
  <si>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</si>
  <si>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</si>
  <si>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</si>
  <si>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</si>
  <si>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</si>
  <si>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</si>
  <si>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</si>
  <si>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</si>
  <si>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</si>
  <si>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</si>
  <si>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</si>
  <si>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</si>
  <si>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</si>
  <si>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</si>
  <si>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</si>
  <si>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</si>
  <si>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</si>
  <si>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</si>
  <si>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</si>
  <si>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</si>
  <si>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</si>
  <si>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</si>
  <si>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</si>
  <si>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</si>
  <si>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</si>
  <si>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</si>
  <si>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</si>
  <si>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</si>
  <si>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</si>
  <si>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</si>
  <si>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</si>
  <si>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</si>
  <si>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</si>
  <si>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</si>
  <si>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</si>
  <si>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</si>
  <si>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</si>
  <si>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</si>
  <si>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</si>
  <si>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</si>
  <si>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</si>
  <si>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</si>
  <si>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</si>
  <si>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</si>
  <si>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</si>
  <si>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</si>
  <si>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</si>
  <si>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</si>
  <si>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</si>
  <si>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</si>
  <si>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</si>
  <si>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</si>
  <si>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</si>
  <si>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</si>
  <si>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</si>
  <si>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</si>
  <si>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</si>
  <si>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</si>
  <si>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</si>
  <si>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</si>
  <si>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</si>
  <si>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</si>
  <si>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</si>
  <si>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</si>
  <si>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</si>
  <si>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</si>
  <si>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</si>
  <si>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</si>
  <si>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</si>
  <si>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</si>
  <si>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</si>
  <si>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</si>
  <si>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</si>
  <si>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</si>
  <si>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</si>
  <si>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</si>
  <si>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</si>
  <si>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</si>
  <si>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</si>
  <si>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</si>
  <si>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</si>
  <si>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</si>
  <si>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</si>
  <si>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</si>
  <si>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</si>
  <si>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</si>
  <si>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</si>
  <si>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</si>
  <si>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</si>
  <si>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</si>
  <si>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</si>
  <si>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</si>
  <si>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</si>
  <si>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</si>
  <si>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</si>
  <si>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</si>
  <si>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</si>
  <si>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</si>
  <si>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</si>
  <si>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</si>
  <si>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</si>
  <si>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</si>
  <si>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</si>
  <si>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</si>
  <si>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</si>
  <si>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</si>
  <si>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</si>
  <si>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</si>
  <si>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</si>
  <si>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</si>
  <si>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</si>
  <si>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</si>
  <si>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</si>
  <si>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</si>
  <si>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</si>
  <si>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</si>
  <si>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</si>
  <si>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</si>
  <si>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</si>
  <si>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</si>
  <si>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</si>
  <si>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</si>
  <si>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</si>
  <si>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</si>
  <si>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</si>
  <si>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</si>
  <si>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</si>
  <si>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</si>
  <si>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</si>
  <si>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</si>
  <si>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</si>
  <si>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</si>
  <si>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</si>
  <si>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</si>
  <si>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</si>
  <si>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</si>
  <si>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</si>
  <si>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</si>
  <si>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</si>
  <si>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</si>
  <si>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</si>
  <si>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</si>
  <si>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</si>
  <si>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</si>
  <si>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</si>
  <si>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</si>
  <si>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</si>
  <si>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</si>
  <si>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</si>
  <si>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</si>
  <si>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</si>
  <si>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</si>
  <si>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</si>
  <si>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</si>
  <si>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</si>
  <si>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</si>
  <si>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</si>
  <si>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</si>
  <si>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</si>
  <si>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</si>
  <si>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</si>
  <si>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</si>
  <si>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</si>
  <si>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</si>
  <si>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</si>
  <si>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</si>
  <si>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</si>
  <si>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</si>
  <si>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</si>
  <si>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</si>
  <si>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</si>
  <si>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</si>
  <si>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</si>
  <si>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</si>
  <si>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</si>
  <si>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</si>
  <si>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</si>
  <si>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</si>
  <si>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</si>
  <si>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</si>
  <si>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</si>
  <si>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</si>
  <si>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</si>
  <si>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</si>
  <si>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</si>
  <si>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</si>
  <si>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</si>
  <si>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</si>
  <si>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</si>
  <si>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</si>
  <si>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</si>
  <si>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</si>
  <si>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</si>
  <si>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</si>
  <si>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</si>
  <si>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</si>
  <si>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</si>
  <si>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</si>
  <si>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</si>
  <si>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</si>
  <si>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</si>
  <si>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</si>
  <si>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</si>
  <si>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</si>
  <si>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</si>
  <si>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</si>
  <si>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</si>
  <si>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</si>
  <si>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</si>
  <si>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</si>
  <si>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</si>
  <si>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</si>
  <si>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</si>
  <si>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</si>
  <si>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</si>
  <si>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</si>
  <si>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</si>
  <si>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</si>
  <si>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</si>
  <si>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</si>
  <si>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</si>
  <si>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</si>
  <si>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</si>
  <si>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</si>
  <si>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</si>
  <si>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</si>
  <si>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</si>
  <si>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</si>
  <si>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</si>
  <si>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</si>
  <si>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</si>
  <si>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</si>
  <si>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</si>
  <si>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</si>
  <si>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</si>
  <si>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</si>
  <si>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</si>
  <si>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</si>
  <si>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</si>
  <si>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</si>
  <si>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</si>
  <si>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</si>
  <si>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</si>
  <si>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</si>
  <si>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</si>
  <si>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</si>
  <si>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</si>
  <si>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</si>
  <si>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</si>
  <si>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</si>
  <si>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</si>
  <si>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</si>
  <si>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</si>
  <si>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</si>
  <si>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</si>
  <si>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</si>
  <si>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</si>
  <si>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</si>
  <si>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</si>
  <si>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</si>
  <si>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</si>
  <si>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</si>
  <si>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</si>
  <si>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</si>
  <si>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</si>
  <si>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</si>
  <si>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</si>
  <si>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</si>
  <si>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</si>
  <si>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</si>
  <si>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</si>
  <si>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</si>
  <si>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</si>
  <si>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</si>
  <si>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</si>
  <si>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</si>
  <si>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</si>
  <si>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</si>
  <si>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</si>
  <si>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</si>
  <si>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</si>
  <si>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</si>
  <si>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</si>
  <si>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</si>
  <si>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</si>
  <si>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</si>
  <si>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</si>
  <si>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</si>
  <si>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</si>
  <si>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</si>
  <si>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</si>
  <si>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</si>
  <si>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</si>
  <si>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</si>
  <si>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</si>
  <si>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</si>
  <si>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</si>
  <si>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</si>
  <si>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</si>
  <si>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</si>
  <si>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</si>
  <si>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</si>
  <si>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</si>
  <si>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</si>
  <si>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</si>
  <si>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</si>
  <si>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</si>
  <si>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</si>
  <si>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</si>
  <si>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</si>
  <si>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</si>
  <si>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</si>
  <si>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</si>
  <si>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</si>
  <si>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</si>
  <si>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</si>
  <si>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</si>
  <si>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</si>
  <si>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</si>
  <si>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</si>
  <si>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</si>
  <si>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</si>
  <si>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</si>
  <si>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</si>
  <si>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</si>
  <si>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</si>
  <si>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</si>
  <si>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</si>
  <si>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</si>
  <si>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</si>
  <si>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</si>
  <si>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</si>
  <si>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</si>
  <si>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</si>
  <si>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</si>
  <si>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</si>
  <si>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</si>
  <si>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</si>
  <si>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</si>
  <si>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</si>
  <si>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</si>
  <si>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</si>
  <si>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</si>
  <si>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</si>
  <si>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</si>
  <si>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</si>
  <si>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</si>
  <si>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</si>
  <si>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</si>
  <si>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</si>
  <si>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</si>
  <si>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</si>
  <si>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</si>
  <si>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</si>
  <si>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</si>
  <si>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</si>
  <si>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</si>
  <si>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</si>
  <si>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</si>
  <si>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</si>
  <si>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</si>
  <si>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</si>
  <si>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</si>
  <si>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</si>
  <si>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</si>
  <si>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</si>
  <si>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</si>
  <si>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</si>
  <si>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</si>
  <si>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</si>
  <si>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</si>
  <si>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</si>
  <si>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</si>
  <si>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</si>
  <si>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</si>
  <si>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</si>
  <si>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</si>
  <si>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</si>
  <si>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</si>
  <si>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</si>
  <si>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</si>
  <si>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</si>
  <si>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</si>
  <si>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</si>
  <si>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</si>
  <si>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</si>
  <si>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</si>
  <si>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</si>
  <si>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</si>
  <si>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</si>
  <si>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</si>
  <si>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</si>
  <si>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</si>
  <si>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</si>
  <si>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</si>
  <si>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</si>
  <si>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</si>
  <si>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</si>
  <si>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</si>
  <si>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</si>
  <si>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</si>
  <si>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</si>
  <si>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</si>
  <si>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</si>
  <si>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</si>
  <si>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</si>
  <si>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</si>
  <si>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</si>
  <si>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</si>
  <si>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</si>
  <si>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</si>
  <si>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</si>
  <si>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</si>
  <si>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</si>
  <si>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</si>
  <si>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</si>
  <si>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</si>
  <si>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</si>
  <si>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</si>
  <si>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</si>
  <si>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</si>
  <si>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</si>
  <si>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</si>
  <si>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</si>
  <si>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</si>
  <si>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</si>
  <si>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</si>
  <si>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</si>
  <si>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</si>
  <si>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</si>
  <si>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</si>
  <si>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</si>
  <si>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</si>
  <si>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</si>
  <si>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</si>
  <si>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</si>
  <si>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</si>
  <si>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</si>
  <si>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</si>
  <si>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</si>
  <si>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</si>
  <si>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</si>
  <si>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</si>
  <si>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</si>
  <si>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</si>
  <si>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</si>
  <si>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</si>
  <si>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</si>
  <si>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</si>
  <si>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</si>
  <si>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</si>
  <si>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</si>
  <si>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</si>
  <si>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</si>
  <si>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</si>
  <si>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</si>
  <si>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</si>
  <si>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</si>
  <si>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</si>
  <si>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</si>
  <si>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</si>
  <si>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</si>
  <si>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</si>
  <si>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</si>
  <si>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</si>
  <si>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</si>
  <si>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</si>
  <si>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</si>
  <si>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</si>
  <si>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</si>
  <si>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</si>
  <si>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</si>
  <si>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</si>
  <si>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</si>
  <si>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</si>
  <si>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</si>
  <si>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</si>
  <si>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</si>
  <si>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</si>
  <si>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</si>
  <si>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</si>
  <si>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</si>
  <si>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</si>
  <si>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</si>
  <si>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</si>
  <si>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</si>
  <si>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</si>
  <si>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</si>
  <si>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</si>
  <si>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</si>
  <si>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</si>
  <si>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</si>
  <si>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</si>
  <si>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</si>
  <si>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</si>
  <si>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</si>
  <si>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</si>
  <si>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</si>
  <si>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</si>
  <si>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</si>
  <si>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</si>
  <si>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</si>
  <si>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</si>
  <si>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</si>
  <si>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</si>
  <si>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</si>
  <si>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</si>
  <si>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</si>
  <si>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</si>
  <si>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</si>
  <si>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</si>
  <si>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</si>
  <si>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</si>
  <si>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</si>
  <si>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</si>
  <si>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</si>
  <si>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</si>
  <si>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</si>
  <si>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</si>
  <si>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</si>
  <si>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</si>
  <si>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</si>
  <si>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</si>
  <si>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</si>
  <si>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</si>
  <si>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</si>
  <si>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</si>
  <si>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</si>
  <si>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</si>
  <si>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</si>
  <si>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</si>
  <si>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</si>
  <si>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</si>
  <si>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</si>
  <si>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</si>
  <si>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</si>
  <si>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</si>
  <si>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</si>
  <si>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</si>
  <si>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</si>
  <si>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</si>
  <si>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</si>
  <si>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</si>
  <si>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</si>
  <si>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</si>
  <si>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</si>
  <si>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</si>
  <si>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</si>
  <si>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</si>
  <si>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</si>
  <si>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</si>
  <si>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</si>
  <si>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</si>
  <si>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</si>
  <si>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</si>
  <si>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</si>
  <si>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</si>
  <si>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</si>
  <si>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</si>
  <si>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</si>
  <si>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</si>
  <si>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</si>
  <si>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</si>
  <si>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</si>
  <si>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</si>
  <si>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</si>
  <si>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</si>
  <si>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</si>
  <si>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</si>
  <si>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</si>
  <si>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</si>
  <si>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</si>
  <si>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</si>
  <si>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</si>
  <si>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</si>
  <si>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</si>
  <si>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</si>
  <si>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</si>
  <si>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</si>
  <si>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</si>
  <si>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</si>
  <si>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</si>
  <si>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</si>
  <si>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</si>
  <si>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</si>
  <si>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</si>
  <si>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</si>
  <si>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</si>
  <si>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</si>
  <si>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</si>
  <si>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</si>
  <si>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</si>
  <si>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</si>
  <si>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</si>
  <si>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</si>
  <si>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</si>
  <si>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</si>
  <si>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</si>
  <si>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</si>
  <si>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</si>
  <si>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</si>
  <si>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</si>
  <si>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</si>
  <si>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</si>
  <si>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</si>
  <si>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</si>
  <si>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</si>
  <si>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</si>
  <si>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</si>
  <si>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</si>
  <si>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</si>
  <si>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</si>
  <si>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</si>
  <si>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</si>
  <si>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</si>
  <si>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</si>
  <si>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</si>
  <si>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</si>
  <si>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</si>
  <si>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</si>
  <si>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</si>
  <si>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</si>
  <si>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</si>
  <si>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</si>
  <si>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</si>
  <si>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</si>
  <si>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</si>
  <si>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</si>
  <si>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</si>
  <si>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</si>
  <si>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</si>
  <si>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</si>
  <si>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</si>
  <si>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</si>
  <si>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</si>
  <si>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</si>
  <si>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</si>
  <si>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</si>
  <si>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</si>
  <si>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</si>
  <si>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</si>
  <si>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</si>
  <si>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</si>
  <si>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</si>
  <si>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</si>
  <si>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</si>
  <si>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</si>
  <si>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</si>
  <si>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</si>
  <si>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</si>
  <si>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</si>
  <si>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</si>
  <si>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</si>
  <si>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</si>
  <si>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</si>
  <si>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</si>
  <si>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</si>
  <si>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</si>
  <si>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</si>
  <si>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</si>
  <si>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</si>
  <si>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</si>
  <si>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</si>
  <si>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</si>
  <si>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</si>
  <si>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</si>
  <si>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</si>
  <si>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</si>
  <si>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</si>
  <si>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</si>
  <si>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</si>
  <si>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</si>
  <si>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</si>
  <si>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</si>
  <si>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</si>
  <si>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</si>
  <si>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</si>
  <si>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</si>
  <si>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</si>
  <si>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</si>
  <si>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</si>
  <si>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</si>
  <si>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</si>
  <si>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</si>
  <si>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</si>
  <si>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</si>
  <si>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</si>
  <si>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</si>
  <si>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</si>
  <si>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</si>
  <si>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</si>
  <si>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</si>
  <si>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</si>
  <si>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</si>
  <si>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</si>
  <si>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</si>
  <si>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</si>
  <si>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</si>
  <si>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</si>
  <si>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</si>
  <si>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</si>
  <si>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</si>
  <si>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</si>
  <si>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</si>
  <si>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</si>
  <si>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</si>
  <si>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</si>
  <si>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</si>
  <si>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</si>
  <si>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</si>
  <si>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</si>
  <si>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</si>
  <si>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</si>
  <si>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</si>
  <si>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</si>
  <si>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</si>
  <si>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</si>
  <si>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</si>
  <si>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</si>
  <si>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</si>
  <si>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</si>
  <si>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</si>
  <si>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</si>
  <si>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</si>
  <si>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</si>
  <si>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</si>
  <si>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</si>
  <si>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</si>
  <si>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</si>
  <si>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</si>
  <si>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</si>
  <si>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</si>
  <si>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</si>
  <si>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</si>
  <si>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</si>
  <si>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</si>
  <si>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</si>
  <si>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</si>
  <si>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</si>
  <si>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</si>
  <si>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</si>
  <si>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</si>
  <si>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</si>
  <si>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</si>
  <si>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</si>
  <si>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</si>
  <si>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</si>
  <si>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</si>
  <si>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</si>
  <si>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</si>
  <si>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</si>
  <si>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</si>
  <si>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</si>
  <si>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</si>
  <si>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</si>
  <si>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</si>
  <si>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</si>
  <si>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</si>
  <si>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</si>
  <si>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</si>
  <si>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</si>
  <si>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</si>
  <si>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</si>
  <si>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</si>
  <si>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</si>
  <si>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</si>
  <si>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</si>
  <si>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</si>
  <si>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</si>
  <si>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</si>
  <si>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</si>
  <si>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</si>
  <si>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</si>
  <si>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</si>
  <si>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</si>
  <si>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</si>
  <si>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</si>
  <si>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</si>
  <si>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</si>
  <si>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</si>
  <si>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</si>
  <si>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</si>
  <si>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</si>
  <si>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</si>
  <si>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</si>
  <si>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</si>
  <si>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</si>
  <si>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</si>
  <si>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</si>
  <si>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</si>
  <si>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</si>
  <si>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</si>
  <si>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</si>
  <si>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</si>
  <si>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</si>
  <si>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</si>
  <si>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</si>
  <si>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</si>
  <si>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</si>
  <si>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</si>
  <si>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</si>
  <si>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</si>
  <si>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</si>
  <si>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</si>
  <si>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</si>
  <si>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</si>
  <si>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</si>
  <si>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</si>
  <si>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</si>
  <si>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</si>
  <si>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</si>
  <si>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</si>
  <si>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</si>
  <si>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</si>
  <si>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</si>
  <si>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</si>
  <si>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</si>
  <si>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</si>
  <si>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</si>
  <si>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</si>
  <si>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</si>
  <si>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</si>
  <si>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</si>
  <si>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</si>
  <si>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</si>
  <si>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</si>
  <si>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</si>
  <si>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</si>
  <si>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</si>
  <si>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</si>
  <si>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</si>
  <si>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</si>
  <si>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</si>
  <si>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</si>
  <si>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</si>
  <si>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</si>
  <si>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</si>
  <si>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</si>
  <si>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</si>
  <si>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</si>
  <si>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</si>
  <si>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</si>
  <si>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</si>
  <si>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</si>
  <si>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</si>
  <si>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</si>
  <si>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</si>
  <si>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</si>
  <si>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</si>
  <si>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</si>
  <si>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</si>
  <si>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</si>
  <si>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</si>
  <si>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</si>
  <si>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</si>
  <si>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</si>
  <si>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</si>
  <si>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</si>
  <si>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</si>
  <si>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</si>
  <si>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</si>
  <si>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</si>
  <si>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</si>
  <si>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</si>
  <si>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</si>
  <si>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</si>
  <si>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</si>
  <si>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</si>
  <si>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</si>
  <si>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</si>
  <si>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</si>
  <si>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</si>
  <si>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</si>
  <si>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</si>
  <si>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</si>
  <si>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</si>
  <si>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</si>
  <si>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</si>
  <si>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</si>
  <si>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</si>
  <si>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</si>
  <si>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</si>
  <si>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</si>
  <si>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</si>
  <si>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</si>
  <si>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</si>
  <si>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</si>
  <si>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</si>
  <si>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</si>
  <si>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</si>
  <si>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</si>
  <si>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</si>
  <si>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</si>
  <si>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</si>
  <si>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</si>
  <si>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</si>
  <si>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</si>
  <si>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</si>
  <si>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</si>
  <si>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</si>
  <si>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</si>
  <si>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</si>
  <si>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</si>
  <si>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</si>
  <si>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</si>
  <si>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</si>
  <si>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</si>
  <si>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</si>
  <si>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</si>
  <si>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</si>
  <si>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</si>
  <si>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</si>
  <si>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</si>
  <si>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</si>
  <si>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</si>
  <si>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</si>
  <si>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</si>
  <si>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</si>
  <si>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</si>
  <si>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</si>
  <si>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</si>
  <si>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</si>
  <si>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</si>
  <si>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</si>
  <si>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</si>
  <si>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</si>
  <si>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</si>
  <si>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</si>
  <si>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</si>
  <si>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</si>
  <si>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</si>
  <si>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</si>
  <si>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</si>
  <si>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</si>
  <si>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</si>
  <si>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</si>
  <si>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</si>
  <si>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</si>
  <si>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</si>
  <si>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</si>
  <si>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</si>
  <si>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</si>
  <si>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</si>
  <si>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</si>
  <si>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</si>
  <si>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</si>
  <si>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</si>
  <si>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</si>
  <si>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</si>
  <si>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</si>
  <si>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</si>
  <si>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</si>
  <si>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</si>
  <si>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</si>
  <si>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</si>
  <si>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</si>
  <si>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</si>
  <si>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</si>
  <si>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</si>
  <si>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</si>
  <si>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</si>
  <si>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</si>
  <si>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</si>
  <si>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</si>
  <si>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</si>
  <si>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</si>
  <si>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</si>
  <si>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</si>
  <si>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</si>
  <si>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</si>
  <si>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</si>
  <si>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</si>
  <si>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</si>
  <si>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</si>
  <si>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</si>
  <si>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</si>
  <si>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</si>
  <si>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</si>
  <si>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</si>
  <si>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</si>
  <si>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</si>
  <si>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</si>
  <si>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</si>
  <si>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</si>
  <si>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</si>
  <si>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</si>
  <si>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</si>
  <si>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</si>
  <si>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</si>
  <si>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</si>
  <si>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</si>
  <si>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</si>
  <si>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</si>
  <si>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</si>
  <si>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</si>
  <si>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</si>
  <si>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</si>
  <si>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</si>
  <si>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</si>
  <si>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</si>
  <si>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</si>
  <si>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</si>
  <si>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</si>
  <si>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</si>
  <si>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</si>
  <si>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</si>
  <si>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</si>
  <si>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</si>
  <si>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</si>
  <si>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</si>
  <si>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</si>
  <si>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</si>
  <si>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</si>
  <si>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</si>
  <si>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</si>
  <si>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</si>
  <si>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</si>
  <si>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</si>
  <si>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</si>
  <si>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</si>
  <si>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</si>
  <si>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</si>
  <si>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</si>
  <si>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</si>
  <si>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</si>
  <si>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</si>
  <si>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</si>
  <si>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</si>
  <si>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</si>
  <si>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</si>
  <si>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</si>
  <si>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</si>
  <si>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</si>
  <si>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</si>
  <si>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</si>
  <si>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</si>
  <si>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</si>
  <si>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</si>
  <si>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</si>
  <si>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</si>
  <si>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</si>
  <si>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</si>
  <si>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</si>
  <si>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</si>
  <si>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</si>
  <si>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</si>
  <si>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</si>
  <si>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</si>
  <si>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</si>
  <si>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</si>
  <si>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</si>
  <si>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</si>
  <si>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</si>
  <si>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</si>
  <si>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</si>
  <si>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</si>
  <si>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</si>
  <si>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</si>
  <si>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</si>
  <si>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</si>
  <si>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</si>
  <si>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</si>
  <si>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</si>
  <si>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</si>
  <si>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</si>
  <si>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</si>
  <si>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</si>
  <si>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</si>
  <si>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</si>
  <si>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</si>
  <si>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</si>
  <si>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</si>
  <si>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</si>
  <si>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</si>
  <si>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</si>
  <si>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</si>
  <si>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</si>
  <si>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</si>
  <si>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</si>
  <si>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</si>
  <si>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</si>
  <si>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</si>
  <si>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</si>
  <si>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</si>
  <si>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</si>
  <si>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</si>
  <si>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</si>
  <si>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</si>
  <si>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</si>
  <si>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</si>
  <si>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</si>
  <si>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</si>
  <si>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</si>
  <si>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</si>
  <si>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</si>
  <si>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</si>
  <si>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</si>
  <si>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</si>
  <si>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</si>
  <si>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</si>
  <si>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</si>
  <si>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</si>
  <si>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</si>
  <si>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</si>
  <si>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</si>
  <si>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</si>
  <si>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</si>
  <si>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</si>
  <si>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</si>
  <si>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</si>
  <si>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</si>
  <si>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</si>
  <si>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</si>
  <si>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</si>
  <si>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</si>
  <si>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</si>
  <si>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</si>
  <si>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</si>
  <si>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</si>
  <si>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</si>
  <si>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</si>
  <si>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</si>
  <si>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</si>
  <si>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</si>
  <si>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</si>
  <si>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</si>
  <si>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</si>
  <si>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</si>
  <si>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</si>
  <si>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</si>
  <si>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</si>
  <si>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</si>
  <si>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</si>
  <si>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</si>
  <si>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</si>
  <si>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</si>
  <si>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</si>
  <si>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</si>
  <si>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</si>
  <si>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</si>
  <si>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</si>
  <si>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</si>
  <si>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</si>
  <si>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</si>
  <si>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</si>
  <si>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</si>
  <si>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</si>
  <si>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</si>
  <si>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</si>
  <si>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</si>
  <si>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</si>
  <si>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</si>
  <si>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</si>
  <si>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</si>
  <si>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</si>
  <si>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</si>
  <si>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</si>
  <si>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</si>
  <si>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</si>
  <si>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</si>
  <si>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</si>
  <si>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</si>
  <si>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</si>
  <si>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</si>
  <si>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</si>
  <si>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</si>
  <si>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</si>
  <si>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</si>
  <si>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</si>
  <si>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</si>
  <si>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</si>
  <si>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</si>
  <si>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</si>
  <si>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</si>
  <si>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</si>
  <si>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</si>
  <si>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</si>
  <si>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</si>
  <si>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</si>
  <si>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</si>
  <si>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</si>
  <si>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</si>
  <si>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</si>
  <si>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</si>
  <si>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</si>
  <si>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</si>
  <si>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</si>
  <si>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</si>
  <si>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</si>
  <si>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</si>
  <si>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</si>
  <si>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</si>
  <si>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</si>
  <si>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</si>
  <si>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</si>
  <si>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</si>
  <si>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</si>
  <si>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</si>
  <si>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</si>
  <si>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</si>
  <si>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</si>
  <si>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</si>
  <si>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</si>
  <si>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</si>
  <si>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</si>
  <si>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</si>
  <si>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</si>
  <si>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</si>
  <si>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</si>
  <si>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</si>
  <si>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</si>
  <si>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</si>
  <si>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</si>
  <si>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</si>
  <si>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</si>
  <si>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</si>
  <si>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</si>
  <si>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</si>
  <si>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</si>
  <si>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</si>
  <si>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</si>
  <si>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</si>
  <si>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</si>
  <si>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</si>
  <si>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</si>
  <si>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</si>
  <si>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</si>
  <si>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</si>
  <si>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</si>
  <si>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</si>
  <si>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</si>
  <si>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</si>
  <si>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</si>
  <si>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</si>
  <si>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</si>
  <si>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</si>
  <si>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</si>
  <si>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</si>
  <si>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</si>
  <si>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</si>
  <si>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</si>
  <si>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</si>
  <si>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</si>
  <si>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</si>
  <si>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</si>
  <si>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</si>
  <si>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</si>
  <si>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</si>
  <si>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</si>
  <si>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</si>
  <si>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</si>
  <si>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</si>
  <si>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</si>
  <si>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</si>
  <si>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</si>
  <si>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</si>
  <si>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</si>
  <si>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</si>
  <si>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</si>
  <si>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</si>
  <si>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</si>
  <si>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</si>
  <si>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</si>
  <si>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</si>
  <si>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</si>
  <si>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</si>
  <si>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</si>
  <si>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</si>
  <si>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</si>
  <si>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</si>
  <si>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</si>
  <si>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</si>
  <si>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</si>
  <si>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</si>
  <si>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</si>
  <si>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</si>
  <si>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</si>
  <si>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</si>
  <si>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</si>
  <si>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</si>
  <si>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</si>
  <si>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</si>
  <si>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</si>
  <si>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</si>
  <si>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</si>
  <si>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</si>
  <si>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</si>
  <si>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</si>
  <si>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</si>
  <si>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</si>
  <si>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</si>
  <si>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</si>
  <si>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</si>
  <si>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</si>
  <si>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</si>
  <si>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</si>
  <si>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</si>
  <si>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</si>
  <si>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</si>
  <si>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</si>
  <si>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</si>
  <si>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</si>
  <si>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</si>
  <si>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</si>
  <si>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</si>
  <si>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</si>
  <si>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</si>
  <si>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</si>
  <si>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</si>
  <si>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</si>
  <si>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</si>
  <si>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</si>
  <si>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</si>
  <si>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</si>
  <si>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</si>
  <si>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</si>
  <si>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</si>
  <si>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</si>
  <si>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</si>
  <si>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</si>
  <si>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</si>
  <si>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</si>
  <si>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</si>
  <si>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</si>
  <si>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</si>
  <si>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</si>
  <si>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</si>
  <si>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</si>
  <si>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</si>
  <si>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</si>
  <si>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</si>
  <si>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</si>
  <si>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</si>
  <si>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</si>
  <si>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</si>
  <si>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</si>
  <si>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</si>
  <si>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</si>
  <si>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</si>
  <si>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</si>
  <si>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</si>
  <si>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</si>
  <si>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</si>
  <si>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</si>
  <si>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</si>
  <si>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</si>
  <si>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</si>
  <si>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</si>
  <si>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</si>
  <si>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</si>
  <si>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</si>
  <si>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</si>
  <si>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</si>
  <si>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</si>
  <si>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</si>
  <si>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</si>
  <si>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</si>
  <si>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</si>
  <si>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</si>
  <si>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</si>
  <si>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</si>
  <si>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</si>
  <si>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</si>
  <si>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</si>
  <si>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</si>
  <si>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</si>
  <si>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</si>
  <si>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</si>
  <si>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</si>
  <si>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</si>
  <si>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</si>
  <si>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</si>
  <si>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</si>
  <si>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</si>
  <si>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</si>
  <si>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</si>
  <si>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</si>
  <si>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</si>
  <si>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</si>
  <si>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</si>
  <si>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</si>
  <si>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</si>
  <si>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</si>
  <si>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</si>
  <si>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</si>
  <si>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</si>
  <si>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</si>
  <si>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</si>
  <si>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</si>
  <si>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</si>
  <si>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</si>
  <si>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</si>
  <si>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</si>
  <si>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</si>
  <si>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</si>
  <si>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</si>
  <si>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</si>
  <si>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</si>
  <si>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</si>
  <si>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</si>
  <si>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</si>
  <si>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</si>
  <si>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</si>
  <si>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</si>
  <si>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</si>
  <si>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</si>
  <si>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</si>
  <si>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</si>
  <si>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</si>
  <si>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</si>
  <si>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</si>
  <si>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</si>
  <si>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</si>
  <si>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</si>
  <si>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</si>
  <si>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</si>
  <si>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</si>
  <si>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</si>
  <si>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</si>
  <si>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</si>
  <si>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</si>
  <si>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</si>
  <si>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</si>
  <si>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</si>
  <si>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</si>
  <si>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</si>
  <si>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</si>
  <si>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</si>
  <si>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</si>
  <si>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</si>
  <si>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</si>
  <si>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</si>
  <si>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</si>
  <si>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</si>
  <si>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</si>
  <si>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</si>
  <si>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</si>
  <si>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</si>
  <si>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</si>
  <si>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</si>
  <si>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</si>
  <si>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</si>
  <si>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</si>
  <si>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</si>
  <si>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</si>
  <si>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</si>
  <si>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</si>
  <si>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</si>
  <si>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</si>
  <si>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</si>
  <si>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</si>
  <si>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</si>
  <si>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</si>
  <si>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</si>
  <si>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</si>
  <si>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</si>
  <si>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</si>
  <si>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</si>
  <si>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</si>
  <si>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</si>
  <si>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</si>
  <si>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</si>
  <si>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</si>
  <si>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</si>
  <si>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</si>
  <si>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</si>
  <si>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</si>
  <si>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</si>
  <si>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</si>
  <si>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</si>
  <si>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</si>
  <si>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</si>
  <si>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</si>
  <si>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</si>
  <si>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</si>
  <si>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</si>
  <si>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</si>
  <si>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</si>
  <si>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</si>
  <si>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</si>
  <si>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</si>
  <si>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</si>
  <si>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</si>
  <si>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</si>
  <si>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</si>
  <si>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</si>
  <si>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</si>
  <si>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</si>
  <si>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</si>
  <si>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</si>
  <si>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</si>
  <si>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</si>
  <si>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</si>
  <si>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</si>
  <si>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</si>
  <si>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</si>
  <si>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</si>
  <si>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</si>
  <si>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</si>
  <si>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</si>
  <si>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</si>
  <si>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</si>
  <si>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</si>
  <si>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</si>
  <si>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</si>
  <si>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</si>
  <si>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</si>
  <si>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</si>
  <si>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</si>
  <si>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</si>
  <si>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</si>
  <si>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</si>
  <si>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</si>
  <si>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</si>
  <si>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</si>
  <si>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</si>
  <si>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</si>
  <si>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</si>
  <si>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</si>
  <si>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</si>
  <si>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</si>
  <si>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</si>
  <si>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</si>
  <si>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</si>
  <si>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</si>
  <si>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</si>
  <si>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</si>
  <si>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</si>
  <si>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</si>
  <si>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</si>
  <si>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</si>
  <si>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</si>
  <si>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</si>
  <si>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</si>
  <si>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</si>
  <si>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</si>
  <si>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</si>
  <si>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</si>
  <si>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</si>
  <si>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</si>
  <si>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</si>
  <si>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</si>
  <si>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</si>
  <si>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</si>
  <si>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</si>
  <si>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</si>
  <si>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</si>
  <si>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</si>
  <si>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</si>
  <si>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</si>
  <si>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</si>
  <si>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</si>
  <si>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</si>
  <si>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</si>
  <si>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</si>
  <si>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</si>
  <si>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</si>
  <si>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</si>
  <si>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</si>
  <si>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</si>
  <si>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</si>
  <si>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</si>
  <si>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</si>
  <si>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</si>
  <si>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</si>
  <si>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</si>
  <si>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</si>
  <si>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</si>
  <si>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</si>
  <si>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</si>
  <si>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</si>
  <si>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</si>
  <si>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</si>
  <si>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</si>
  <si>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</si>
  <si>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</si>
  <si>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</si>
  <si>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</si>
  <si>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</si>
  <si>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</si>
  <si>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</si>
  <si>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</si>
  <si>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</si>
  <si>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</si>
  <si>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</si>
  <si>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</si>
  <si>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</si>
  <si>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</si>
  <si>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</si>
  <si>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</si>
  <si>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</si>
  <si>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</si>
  <si>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</si>
  <si>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</si>
  <si>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</si>
  <si>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</si>
  <si>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</si>
  <si>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</si>
  <si>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</si>
  <si>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</si>
  <si>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</si>
  <si>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</si>
  <si>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</si>
  <si>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</si>
  <si>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</si>
  <si>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</si>
  <si>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</si>
  <si>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</si>
  <si>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</si>
  <si>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</si>
  <si>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</si>
  <si>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</si>
  <si>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</si>
  <si>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</si>
  <si>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</si>
  <si>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</si>
  <si>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</si>
  <si>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</si>
  <si>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</si>
  <si>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</si>
  <si>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</si>
  <si>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</si>
  <si>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</si>
  <si>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</si>
  <si>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</si>
  <si>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</si>
  <si>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</si>
  <si>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</si>
  <si>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</si>
  <si>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</si>
  <si>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</si>
  <si>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</si>
  <si>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</si>
  <si>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</si>
  <si>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</si>
  <si>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</si>
  <si>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</si>
  <si>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</si>
  <si>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</si>
  <si>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</si>
  <si>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</si>
  <si>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</si>
  <si>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</si>
  <si>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</si>
  <si>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</si>
  <si>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</si>
  <si>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</si>
  <si>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</si>
  <si>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</si>
  <si>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</si>
  <si>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</si>
  <si>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</si>
  <si>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</si>
  <si>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</si>
  <si>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</si>
  <si>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</si>
  <si>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</si>
  <si>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</si>
  <si>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</si>
  <si>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</si>
  <si>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</si>
  <si>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</si>
  <si>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</si>
  <si>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</si>
  <si>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</si>
  <si>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</si>
  <si>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</si>
  <si>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</si>
  <si>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</si>
  <si>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</si>
  <si>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</si>
  <si>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</si>
  <si>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</si>
  <si>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</si>
  <si>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</si>
  <si>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</si>
  <si>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</si>
  <si>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</si>
  <si>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</si>
  <si>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</si>
  <si>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</si>
  <si>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</si>
  <si>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</si>
  <si>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</si>
  <si>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</si>
  <si>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</si>
  <si>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</si>
  <si>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</si>
  <si>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</si>
  <si>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</si>
  <si>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</si>
  <si>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</si>
  <si>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</si>
  <si>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</si>
  <si>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</si>
  <si>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</si>
  <si>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</si>
  <si>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</si>
  <si>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</si>
  <si>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</si>
  <si>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</si>
  <si>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</si>
  <si>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</si>
  <si>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</si>
  <si>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</si>
  <si>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</si>
  <si>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</si>
  <si>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</si>
  <si>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</si>
  <si>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</si>
  <si>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</si>
  <si>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</si>
  <si>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</si>
  <si>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</si>
  <si>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</si>
  <si>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</si>
  <si>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</si>
  <si>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</si>
  <si>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</si>
  <si>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</si>
  <si>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</si>
  <si>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</si>
  <si>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</si>
  <si>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</si>
  <si>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</si>
  <si>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</si>
  <si>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</si>
  <si>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</si>
  <si>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</si>
  <si>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</si>
  <si>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</si>
  <si>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</si>
  <si>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</si>
  <si>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</si>
  <si>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</si>
  <si>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</si>
  <si>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</si>
  <si>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</si>
  <si>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</si>
  <si>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</si>
  <si>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</si>
  <si>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</si>
  <si>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</si>
  <si>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</si>
  <si>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</si>
  <si>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</si>
  <si>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</si>
  <si>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</si>
  <si>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</si>
  <si>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</si>
  <si>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</si>
  <si>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</si>
  <si>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</si>
  <si>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</si>
  <si>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</si>
  <si>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</si>
  <si>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</si>
  <si>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</si>
  <si>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</si>
  <si>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</si>
  <si>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</si>
  <si>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</si>
  <si>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</si>
  <si>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</si>
  <si>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</si>
  <si>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</si>
  <si>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</si>
  <si>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</si>
  <si>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</si>
  <si>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</si>
  <si>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</si>
  <si>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</si>
  <si>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</si>
  <si>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</si>
  <si>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</si>
  <si>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</si>
  <si>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</si>
  <si>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</si>
  <si>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</si>
  <si>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</si>
  <si>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</si>
  <si>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</si>
  <si>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</si>
  <si>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</si>
  <si>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</si>
  <si>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</si>
  <si>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</si>
  <si>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</si>
  <si>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</si>
  <si>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</si>
  <si>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</si>
  <si>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</si>
  <si>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</si>
  <si>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</si>
  <si>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</si>
  <si>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</si>
  <si>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</si>
  <si>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</si>
  <si>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</si>
  <si>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</si>
  <si>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</si>
  <si>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</si>
  <si>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</si>
  <si>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</si>
  <si>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</si>
  <si>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</si>
  <si>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</si>
  <si>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</si>
  <si>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</si>
  <si>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</si>
  <si>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</si>
  <si>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</si>
  <si>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</si>
  <si>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</si>
  <si>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</si>
  <si>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</si>
  <si>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</si>
  <si>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</si>
  <si>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</si>
  <si>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</si>
  <si>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</si>
  <si>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</si>
  <si>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</si>
  <si>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</si>
  <si>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</si>
  <si>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</si>
  <si>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</si>
  <si>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</si>
  <si>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</si>
  <si>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</si>
  <si>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</si>
  <si>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</si>
  <si>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</si>
  <si>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</si>
  <si>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</si>
  <si>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</si>
  <si>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</si>
  <si>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</si>
  <si>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</si>
  <si>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</si>
  <si>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</si>
  <si>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</si>
  <si>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</si>
  <si>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</si>
  <si>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</si>
  <si>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</si>
  <si>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</si>
  <si>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</si>
  <si>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</si>
  <si>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</si>
  <si>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</si>
  <si>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</si>
  <si>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</si>
  <si>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</si>
  <si>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</si>
  <si>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</si>
  <si>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</si>
  <si>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</si>
  <si>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</si>
  <si>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</si>
  <si>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</si>
  <si>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</si>
  <si>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</si>
  <si>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</si>
  <si>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</si>
  <si>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</si>
  <si>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</si>
  <si>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</si>
  <si>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</si>
  <si>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</si>
  <si>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</si>
  <si>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</si>
  <si>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</si>
  <si>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</si>
  <si>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</si>
  <si>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</si>
  <si>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</si>
  <si>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</si>
  <si>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</si>
  <si>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</si>
  <si>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</si>
  <si>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</si>
  <si>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</si>
  <si>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</si>
  <si>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</si>
  <si>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</si>
  <si>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</si>
  <si>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</si>
  <si>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</si>
  <si>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</si>
  <si>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</si>
  <si>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</si>
  <si>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</si>
  <si>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</si>
  <si>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</si>
  <si>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</si>
  <si>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</si>
  <si>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</si>
  <si>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</si>
  <si>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</si>
  <si>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</si>
  <si>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</si>
  <si>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</si>
  <si>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</si>
  <si>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</si>
  <si>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</si>
  <si>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</si>
  <si>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</si>
  <si>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</si>
  <si>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</si>
  <si>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</si>
  <si>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</si>
  <si>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</si>
  <si>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</si>
  <si>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</si>
  <si>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</si>
  <si>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</si>
  <si>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</si>
  <si>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</si>
  <si>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</si>
  <si>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</si>
  <si>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</si>
  <si>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</si>
  <si>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</si>
  <si>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</si>
  <si>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</si>
  <si>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</si>
  <si>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</si>
  <si>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</si>
  <si>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</si>
  <si>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</si>
  <si>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</si>
  <si>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</si>
  <si>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</si>
  <si>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</si>
  <si>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</si>
  <si>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</si>
  <si>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</si>
  <si>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</si>
  <si>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</si>
  <si>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</si>
  <si>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</si>
  <si>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</si>
  <si>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</si>
  <si>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</si>
  <si>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</si>
  <si>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</si>
  <si>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</si>
  <si>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</si>
  <si>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</si>
  <si>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</si>
  <si>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</si>
  <si>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</si>
  <si>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</si>
  <si>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</si>
  <si>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</si>
  <si>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</si>
  <si>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</si>
  <si>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</si>
  <si>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</si>
  <si>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</si>
  <si>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</si>
  <si>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</si>
  <si>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</si>
  <si>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</si>
  <si>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</si>
  <si>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</si>
  <si>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</si>
  <si>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</si>
  <si>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</si>
  <si>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</si>
  <si>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</si>
  <si>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</si>
  <si>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</si>
  <si>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</si>
  <si>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</si>
  <si>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</si>
  <si>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</si>
  <si>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</si>
  <si>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</si>
  <si>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</si>
  <si>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</si>
  <si>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</si>
  <si>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</si>
  <si>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</si>
  <si>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</si>
  <si>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</si>
  <si>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</si>
  <si>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</si>
  <si>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</si>
  <si>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</si>
  <si>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</si>
  <si>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</si>
  <si>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</si>
  <si>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</si>
  <si>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</si>
  <si>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</si>
  <si>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</si>
  <si>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</si>
  <si>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</si>
  <si>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</si>
  <si>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</si>
  <si>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</si>
  <si>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</si>
  <si>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</si>
  <si>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</si>
  <si>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</si>
  <si>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</si>
  <si>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</si>
  <si>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</si>
  <si>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</si>
  <si>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</si>
  <si>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</si>
  <si>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</si>
  <si>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</si>
  <si>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</si>
  <si>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</si>
  <si>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</si>
  <si>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</si>
  <si>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</si>
  <si>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</si>
  <si>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</si>
  <si>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</si>
  <si>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</si>
  <si>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</si>
  <si>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</si>
  <si>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</si>
  <si>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</si>
  <si>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</si>
  <si>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</si>
  <si>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</si>
  <si>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</si>
  <si>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</si>
  <si>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</si>
  <si>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</si>
  <si>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</si>
  <si>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</si>
  <si>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</si>
  <si>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</si>
  <si>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</si>
  <si>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</si>
  <si>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</si>
  <si>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</si>
  <si>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</si>
  <si>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</si>
  <si>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</si>
  <si>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</si>
  <si>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</si>
  <si>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</si>
  <si>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</si>
  <si>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</si>
  <si>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</si>
  <si>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</si>
  <si>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</si>
  <si>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</si>
  <si>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</si>
  <si>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</si>
  <si>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</si>
  <si>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</si>
  <si>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</si>
  <si>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</si>
  <si>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</si>
  <si>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</si>
  <si>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</si>
  <si>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</si>
  <si>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</si>
  <si>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</si>
  <si>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</si>
  <si>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</si>
  <si>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</si>
  <si>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</si>
  <si>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</si>
  <si>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</si>
  <si>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</si>
  <si>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</si>
  <si>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</si>
  <si>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</si>
  <si>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</si>
  <si>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</si>
  <si>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</si>
  <si>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</si>
  <si>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</si>
  <si>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</si>
  <si>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</si>
  <si>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</si>
  <si>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</si>
  <si>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</si>
  <si>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</si>
  <si>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</si>
  <si>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</si>
  <si>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</si>
  <si>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</si>
  <si>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</si>
  <si>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</si>
  <si>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</si>
  <si>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</si>
  <si>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</si>
  <si>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</si>
  <si>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</si>
  <si>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</si>
  <si>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</si>
  <si>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</si>
  <si>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</si>
  <si>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</si>
  <si>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</si>
  <si>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</si>
  <si>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</si>
  <si>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</si>
  <si>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</si>
  <si>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</si>
  <si>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</si>
  <si>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</si>
  <si>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</si>
  <si>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</si>
  <si>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</si>
  <si>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</si>
  <si>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</si>
  <si>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</si>
  <si>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</si>
  <si>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</si>
  <si>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</si>
  <si>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</si>
  <si>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</si>
  <si>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</si>
  <si>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</si>
  <si>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</si>
  <si>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</si>
  <si>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</si>
  <si>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</si>
  <si>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</si>
  <si>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</si>
  <si>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</si>
  <si>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</si>
  <si>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</si>
  <si>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</si>
  <si>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</si>
  <si>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</si>
  <si>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</si>
  <si>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</si>
  <si>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</si>
  <si>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</si>
  <si>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</si>
  <si>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</si>
  <si>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</si>
  <si>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</si>
  <si>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</si>
  <si>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</si>
  <si>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</si>
  <si>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</si>
  <si>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</si>
  <si>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</si>
  <si>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</si>
  <si>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</si>
  <si>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</si>
  <si>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</si>
  <si>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</si>
  <si>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</si>
  <si>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</si>
  <si>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</si>
  <si>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</si>
  <si>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</si>
  <si>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</si>
  <si>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</si>
  <si>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</si>
  <si>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</si>
  <si>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</si>
  <si>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</si>
  <si>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</si>
  <si>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</si>
  <si>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</si>
  <si>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</si>
  <si>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</si>
  <si>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</si>
  <si>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</si>
  <si>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</si>
  <si>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</si>
  <si>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</si>
  <si>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</si>
  <si>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</si>
  <si>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</si>
  <si>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</si>
  <si>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</si>
  <si>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</si>
  <si>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</si>
  <si>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</si>
  <si>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</si>
  <si>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</si>
  <si>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</si>
  <si>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</si>
  <si>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</si>
  <si>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</si>
  <si>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</si>
  <si>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</si>
  <si>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</si>
  <si>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</si>
  <si>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</si>
  <si>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</si>
  <si>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</si>
  <si>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</si>
  <si>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</si>
  <si>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</si>
  <si>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</si>
  <si>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</si>
  <si>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</si>
  <si>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</si>
  <si>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</si>
  <si>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</si>
  <si>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</si>
  <si>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</si>
  <si>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</si>
  <si>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</si>
  <si>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</si>
  <si>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</si>
  <si>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</si>
  <si>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</si>
  <si>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</si>
  <si>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</si>
  <si>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</si>
  <si>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</si>
  <si>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</si>
  <si>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</si>
  <si>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</si>
  <si>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</si>
  <si>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</si>
  <si>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</si>
  <si>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</si>
  <si>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</si>
  <si>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</si>
  <si>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</si>
  <si>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</si>
  <si>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</si>
  <si>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</si>
  <si>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</si>
  <si>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</si>
  <si>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</si>
  <si>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</si>
  <si>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</si>
  <si>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</si>
  <si>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</si>
  <si>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</si>
  <si>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</si>
  <si>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</si>
  <si>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</si>
  <si>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</si>
  <si>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</si>
  <si>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</si>
  <si>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</si>
  <si>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</si>
  <si>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</si>
  <si>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</si>
  <si>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</si>
  <si>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</si>
  <si>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</si>
  <si>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</si>
  <si>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</si>
  <si>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</si>
  <si>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</si>
  <si>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</si>
  <si>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</si>
  <si>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</si>
  <si>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</si>
  <si>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</si>
  <si>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</si>
  <si>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</si>
  <si>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</si>
  <si>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</si>
  <si>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</si>
  <si>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</si>
  <si>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</si>
  <si>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</si>
  <si>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</si>
  <si>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</si>
  <si>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</si>
  <si>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</si>
  <si>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</si>
  <si>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</si>
  <si>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</si>
  <si>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</si>
  <si>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</si>
  <si>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</si>
  <si>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</si>
  <si>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</si>
  <si>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</si>
  <si>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</si>
  <si>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</si>
  <si>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</si>
  <si>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</si>
  <si>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</si>
  <si>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</si>
  <si>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</si>
  <si>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</si>
  <si>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</si>
  <si>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</si>
  <si>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</si>
  <si>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</si>
  <si>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</si>
  <si>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</si>
  <si>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</si>
  <si>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</si>
  <si>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</si>
  <si>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</si>
  <si>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</si>
  <si>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</si>
  <si>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</si>
  <si>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</si>
  <si>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</si>
  <si>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</si>
  <si>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</si>
  <si>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</si>
  <si>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</si>
  <si>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</si>
  <si>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</si>
  <si>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</si>
  <si>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</si>
  <si>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</si>
  <si>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</si>
  <si>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</si>
  <si>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</si>
  <si>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</si>
  <si>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</si>
  <si>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</si>
  <si>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</si>
  <si>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</si>
  <si>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</si>
  <si>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</si>
  <si>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</si>
  <si>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</si>
  <si>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</si>
  <si>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</si>
  <si>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</si>
  <si>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</si>
  <si>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</si>
  <si>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</si>
  <si>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</si>
  <si>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</si>
  <si>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</si>
  <si>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</si>
  <si>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</si>
  <si>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</si>
  <si>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</si>
  <si>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</si>
  <si>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</si>
  <si>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</si>
  <si>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</si>
  <si>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</si>
  <si>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</si>
  <si>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</si>
  <si>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</si>
  <si>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</si>
  <si>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</si>
  <si>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</si>
  <si>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</si>
  <si>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</si>
  <si>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</si>
  <si>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</si>
  <si>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</si>
  <si>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</si>
  <si>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</si>
  <si>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</si>
  <si>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</si>
  <si>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</si>
  <si>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</si>
  <si>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</si>
  <si>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</si>
  <si>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</si>
  <si>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</si>
  <si>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</si>
  <si>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</si>
  <si>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</si>
  <si>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</si>
  <si>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</si>
  <si>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</si>
  <si>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</si>
  <si>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</si>
  <si>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</si>
  <si>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</si>
  <si>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</si>
  <si>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</si>
  <si>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</si>
  <si>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</si>
  <si>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</si>
  <si>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</si>
  <si>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</si>
  <si>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</si>
  <si>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</si>
  <si>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</si>
  <si>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</si>
  <si>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</si>
  <si>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</si>
  <si>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</si>
  <si>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</si>
  <si>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</si>
  <si>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</si>
  <si>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</si>
  <si>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</si>
  <si>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</si>
  <si>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</si>
  <si>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</si>
  <si>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</si>
  <si>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</si>
  <si>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</si>
  <si>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</si>
  <si>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</si>
  <si>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</si>
  <si>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</si>
  <si>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</si>
  <si>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</si>
  <si>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</si>
  <si>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</si>
  <si>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</si>
  <si>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</si>
  <si>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</si>
  <si>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</si>
  <si>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</si>
  <si>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</si>
  <si>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</si>
  <si>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</si>
  <si>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</si>
  <si>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</si>
  <si>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</si>
  <si>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</si>
  <si>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</si>
  <si>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</si>
  <si>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</si>
  <si>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</si>
  <si>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</si>
  <si>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</si>
  <si>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</si>
  <si>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</si>
  <si>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</si>
  <si>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</si>
  <si>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</si>
  <si>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</si>
  <si>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</si>
  <si>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</si>
  <si>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</si>
  <si>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</si>
  <si>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</si>
  <si>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</si>
  <si>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</si>
  <si>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</si>
  <si>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</si>
  <si>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</si>
  <si>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</si>
  <si>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</si>
  <si>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</si>
  <si>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</si>
  <si>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</si>
  <si>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</si>
  <si>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</si>
  <si>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</si>
  <si>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</si>
  <si>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</si>
  <si>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</si>
  <si>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</si>
  <si>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</si>
  <si>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</si>
  <si>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</si>
  <si>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</si>
  <si>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</si>
  <si>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</si>
  <si>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</si>
  <si>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</si>
  <si>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</si>
  <si>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</si>
  <si>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</si>
  <si>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</si>
  <si>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</si>
  <si>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</si>
  <si>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</si>
  <si>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</si>
  <si>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</si>
  <si>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</si>
  <si>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</si>
  <si>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</si>
  <si>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</si>
  <si>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</si>
  <si>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</si>
  <si>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</si>
  <si>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</si>
  <si>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</si>
  <si>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</si>
  <si>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</si>
  <si>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</si>
  <si>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</si>
  <si>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</si>
  <si>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</si>
  <si>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</si>
  <si>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</si>
  <si>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</si>
  <si>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</si>
  <si>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</si>
  <si>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</si>
  <si>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</si>
  <si>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</si>
  <si>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</si>
  <si>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</si>
  <si>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</si>
  <si>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</si>
  <si>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</si>
  <si>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</si>
  <si>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</si>
  <si>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</si>
  <si>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</si>
  <si>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</si>
  <si>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</si>
  <si>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</si>
  <si>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</si>
  <si>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</si>
  <si>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</si>
  <si>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</si>
  <si>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</si>
  <si>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</si>
  <si>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</si>
  <si>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</si>
  <si>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</si>
  <si>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</si>
  <si>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</si>
  <si>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</si>
  <si>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</si>
  <si>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</si>
  <si>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</si>
  <si>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</si>
  <si>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</si>
  <si>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</si>
  <si>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</si>
  <si>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</si>
  <si>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</si>
  <si>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</si>
  <si>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</si>
  <si>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</si>
  <si>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</si>
  <si>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</si>
  <si>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</si>
  <si>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</si>
  <si>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</si>
  <si>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</si>
  <si>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</si>
  <si>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</si>
  <si>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</si>
  <si>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</si>
  <si>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</si>
  <si>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</si>
  <si>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</si>
  <si>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</si>
  <si>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</si>
  <si>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</si>
  <si>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</si>
  <si>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</si>
  <si>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</si>
  <si>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</si>
  <si>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</si>
  <si>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</si>
  <si>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</si>
  <si>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</si>
  <si>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</si>
  <si>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</si>
  <si>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</si>
  <si>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</si>
  <si>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</si>
  <si>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</si>
  <si>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</si>
  <si>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</si>
  <si>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</si>
  <si>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</si>
  <si>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</si>
  <si>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</si>
  <si>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</si>
  <si>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</si>
  <si>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</si>
  <si>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</si>
  <si>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</si>
  <si>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</si>
  <si>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</si>
  <si>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</si>
  <si>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</si>
  <si>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</si>
  <si>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</si>
  <si>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</si>
  <si>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</si>
  <si>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</si>
  <si>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</si>
  <si>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</si>
  <si>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</si>
  <si>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</si>
  <si>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</si>
  <si>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</si>
  <si>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</si>
  <si>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</si>
  <si>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</si>
  <si>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</si>
  <si>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</si>
  <si>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</si>
  <si>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</si>
  <si>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</si>
  <si>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</si>
  <si>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</si>
  <si>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</si>
  <si>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</si>
  <si>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</si>
  <si>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</si>
  <si>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</si>
  <si>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</si>
  <si>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</si>
  <si>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</si>
  <si>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</si>
  <si>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</si>
  <si>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</si>
  <si>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</si>
  <si>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</si>
  <si>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</si>
  <si>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</si>
  <si>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</si>
  <si>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</si>
  <si>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</si>
  <si>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</si>
  <si>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</si>
  <si>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</si>
  <si>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</si>
  <si>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</si>
  <si>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</si>
  <si>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</si>
  <si>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</si>
  <si>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</si>
  <si>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</si>
  <si>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</si>
  <si>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</si>
  <si>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</si>
  <si>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</si>
  <si>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</si>
  <si>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</si>
  <si>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</si>
  <si>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</si>
  <si>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</si>
  <si>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</si>
  <si>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</si>
  <si>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</si>
  <si>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</si>
  <si>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</si>
  <si>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</si>
  <si>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</si>
  <si>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</si>
  <si>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</si>
  <si>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</si>
  <si>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</si>
  <si>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</si>
  <si>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</si>
  <si>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</si>
  <si>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</si>
  <si>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</si>
  <si>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</si>
  <si>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</si>
  <si>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</si>
  <si>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</si>
  <si>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</si>
  <si>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</si>
  <si>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</si>
  <si>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</si>
  <si>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</si>
  <si>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</si>
  <si>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</si>
  <si>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</si>
  <si>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</si>
  <si>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</si>
  <si>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</si>
  <si>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</si>
  <si>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</si>
  <si>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</si>
  <si>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</si>
  <si>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</si>
  <si>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</si>
  <si>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</si>
  <si>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</si>
  <si>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</si>
  <si>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</si>
  <si>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</si>
  <si>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</si>
  <si>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</si>
  <si>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</si>
  <si>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</si>
  <si>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</si>
  <si>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</si>
  <si>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</si>
  <si>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</si>
  <si>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</si>
  <si>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</si>
  <si>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</si>
  <si>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</si>
  <si>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</si>
  <si>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</si>
  <si>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</si>
  <si>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</si>
  <si>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</si>
  <si>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</si>
  <si>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</si>
  <si>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</si>
  <si>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</si>
  <si>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</si>
  <si>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</si>
  <si>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</si>
  <si>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</si>
  <si>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</si>
  <si>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</si>
  <si>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</si>
  <si>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</si>
  <si>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</si>
  <si>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</si>
  <si>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</si>
  <si>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</si>
  <si>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</si>
  <si>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</si>
  <si>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</si>
  <si>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</si>
  <si>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</si>
  <si>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</si>
  <si>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</si>
  <si>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</si>
  <si>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</si>
  <si>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</si>
  <si>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</si>
  <si>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</si>
  <si>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</si>
  <si>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</si>
  <si>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</si>
  <si>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</si>
  <si>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</si>
  <si>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</si>
  <si>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</si>
  <si>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</si>
  <si>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</si>
  <si>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</si>
  <si>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</si>
  <si>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</si>
  <si>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</si>
  <si>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</si>
  <si>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</si>
  <si>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</si>
  <si>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</si>
  <si>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</si>
  <si>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</si>
  <si>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</si>
  <si>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</si>
  <si>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</si>
  <si>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</si>
  <si>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</si>
  <si>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</si>
  <si>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</si>
  <si>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</si>
  <si>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</si>
  <si>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</si>
  <si>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</si>
  <si>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</si>
  <si>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</si>
  <si>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</si>
  <si>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</si>
  <si>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</si>
  <si>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</si>
  <si>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</si>
  <si>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</si>
  <si>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</si>
  <si>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</si>
  <si>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</si>
  <si>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</si>
  <si>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</si>
  <si>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</si>
  <si>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</si>
  <si>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</si>
  <si>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</si>
  <si>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</si>
  <si>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</si>
  <si>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</si>
  <si>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</si>
  <si>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</si>
  <si>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</si>
  <si>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</si>
  <si>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</si>
  <si>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</si>
  <si>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</si>
  <si>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</si>
  <si>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</si>
  <si>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</si>
  <si>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</si>
  <si>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</si>
  <si>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</si>
  <si>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</si>
  <si>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</si>
  <si>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</si>
  <si>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</si>
  <si>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</si>
  <si>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</si>
  <si>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</si>
  <si>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</si>
  <si>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</si>
  <si>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</si>
  <si>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</si>
  <si>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</si>
  <si>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</si>
  <si>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</si>
  <si>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</si>
  <si>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</si>
  <si>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</si>
  <si>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</si>
  <si>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</si>
  <si>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</si>
  <si>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</si>
  <si>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</si>
  <si>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</si>
  <si>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</si>
  <si>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</si>
  <si>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</si>
  <si>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</si>
  <si>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</si>
  <si>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</si>
  <si>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</si>
  <si>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</si>
  <si>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</si>
  <si>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</si>
  <si>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</si>
  <si>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</si>
  <si>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</si>
  <si>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</si>
  <si>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</si>
  <si>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</si>
  <si>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</si>
  <si>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</si>
  <si>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</si>
  <si>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</si>
  <si>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</si>
  <si>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</si>
  <si>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</si>
  <si>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</si>
  <si>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</si>
  <si>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</si>
  <si>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</si>
  <si>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</si>
  <si>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</si>
  <si>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</si>
  <si>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</si>
  <si>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</si>
  <si>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</si>
  <si>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</si>
  <si>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</si>
  <si>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</si>
  <si>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</si>
  <si>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</si>
  <si>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</si>
  <si>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</si>
  <si>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</si>
  <si>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</si>
  <si>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</si>
  <si>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</si>
  <si>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</si>
  <si>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</si>
  <si>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</si>
  <si>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</si>
  <si>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</si>
  <si>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</si>
  <si>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</si>
  <si>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</si>
  <si>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</si>
  <si>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</si>
  <si>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</si>
  <si>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</si>
  <si>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</si>
  <si>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</si>
  <si>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</si>
  <si>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</si>
  <si>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</si>
  <si>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</si>
  <si>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</si>
  <si>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</si>
  <si>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</si>
  <si>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</si>
  <si>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</si>
  <si>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</si>
  <si>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</si>
  <si>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</si>
  <si>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</si>
  <si>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</si>
  <si>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</si>
  <si>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</si>
  <si>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</si>
  <si>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</si>
  <si>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</si>
  <si>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</si>
  <si>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</si>
  <si>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</si>
  <si>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</si>
  <si>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</si>
  <si>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</si>
  <si>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</si>
  <si>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</si>
  <si>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</si>
  <si>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</si>
  <si>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</si>
  <si>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</si>
  <si>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</si>
  <si>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</si>
  <si>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</si>
  <si>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</si>
  <si>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</si>
  <si>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</si>
  <si>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</si>
  <si>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</si>
  <si>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</si>
  <si>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</si>
  <si>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</si>
  <si>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</si>
  <si>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</si>
  <si>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</si>
  <si>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</si>
  <si>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</si>
  <si>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</si>
  <si>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</si>
  <si>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</si>
  <si>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</si>
  <si>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</si>
  <si>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</si>
  <si>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</si>
  <si>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</si>
  <si>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</si>
  <si>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</si>
  <si>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</si>
  <si>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</si>
  <si>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</si>
  <si>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</si>
  <si>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</si>
  <si>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</si>
  <si>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</si>
  <si>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</si>
  <si>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</si>
  <si>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</si>
  <si>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</si>
  <si>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</si>
  <si>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</si>
  <si>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</si>
  <si>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</si>
  <si>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</si>
  <si>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</si>
  <si>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</si>
  <si>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</si>
  <si>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</si>
  <si>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</si>
  <si>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</si>
  <si>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</si>
  <si>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</si>
  <si>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</si>
  <si>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</si>
  <si>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</si>
  <si>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</si>
  <si>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</si>
  <si>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</si>
  <si>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</si>
  <si>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</si>
  <si>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</si>
  <si>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</si>
  <si>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</si>
  <si>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</si>
  <si>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</si>
  <si>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</si>
  <si>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</si>
  <si>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</si>
  <si>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</si>
  <si>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</si>
  <si>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</si>
  <si>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</si>
  <si>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</si>
  <si>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</si>
  <si>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</si>
  <si>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</si>
  <si>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</si>
  <si>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</si>
  <si>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</si>
  <si>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</si>
  <si>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</si>
  <si>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</si>
  <si>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</si>
  <si>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</si>
  <si>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</si>
  <si>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</si>
  <si>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</si>
  <si>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</si>
  <si>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</si>
  <si>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</si>
  <si>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</si>
  <si>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</si>
  <si>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</si>
  <si>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</si>
  <si>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</si>
  <si>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</si>
  <si>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</si>
  <si>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</si>
  <si>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</si>
  <si>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</si>
  <si>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</si>
  <si>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</si>
  <si>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</si>
  <si>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</si>
  <si>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</si>
  <si>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</si>
  <si>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</si>
  <si>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</si>
  <si>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</si>
  <si>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</si>
  <si>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</si>
  <si>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</si>
  <si>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</si>
  <si>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</si>
  <si>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</si>
  <si>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</si>
  <si>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</si>
  <si>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</si>
  <si>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</si>
  <si>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</si>
  <si>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</si>
  <si>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</si>
  <si>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</si>
  <si>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</si>
  <si>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</si>
  <si>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</si>
  <si>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</si>
  <si>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</si>
  <si>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</si>
  <si>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</si>
  <si>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</si>
  <si>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</si>
  <si>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</si>
  <si>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</si>
  <si>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</si>
  <si>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</si>
  <si>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</si>
  <si>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</si>
  <si>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</si>
  <si>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</si>
  <si>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</si>
  <si>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</si>
  <si>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</si>
  <si>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</si>
  <si>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</si>
  <si>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</si>
  <si>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</si>
  <si>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</si>
  <si>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</si>
  <si>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</si>
  <si>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</si>
  <si>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</si>
  <si>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</si>
  <si>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</si>
  <si>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</si>
  <si>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</si>
  <si>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</si>
  <si>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</si>
  <si>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</si>
  <si>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</si>
  <si>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</si>
  <si>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</si>
  <si>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</si>
  <si>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</si>
  <si>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</si>
  <si>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</si>
  <si>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</si>
  <si>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</si>
  <si>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</si>
  <si>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</si>
  <si>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</si>
  <si>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</si>
  <si>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</si>
  <si>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</si>
  <si>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</si>
  <si>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</si>
  <si>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</si>
  <si>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</si>
  <si>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</si>
  <si>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</si>
  <si>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</si>
  <si>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</si>
  <si>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</si>
  <si>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</si>
  <si>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</si>
  <si>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</si>
  <si>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</si>
  <si>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</si>
  <si>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</si>
  <si>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</si>
  <si>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</si>
  <si>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</si>
  <si>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</si>
  <si>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</si>
  <si>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</si>
  <si>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</si>
  <si>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</si>
  <si>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</si>
  <si>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</si>
  <si>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</si>
  <si>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</si>
  <si>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</si>
  <si>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</si>
  <si>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</si>
  <si>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</si>
  <si>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</si>
  <si>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</si>
  <si>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</si>
  <si>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</si>
  <si>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</si>
  <si>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</si>
  <si>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</si>
  <si>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</si>
  <si>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</si>
  <si>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</si>
  <si>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</si>
  <si>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</si>
  <si>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</si>
  <si>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</si>
  <si>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</si>
  <si>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</si>
  <si>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</si>
  <si>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</si>
  <si>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</si>
  <si>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</si>
  <si>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</si>
  <si>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</si>
  <si>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</si>
  <si>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</si>
  <si>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</si>
  <si>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</si>
  <si>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</si>
  <si>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</si>
  <si>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</si>
  <si>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</si>
  <si>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</si>
  <si>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</si>
  <si>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</si>
  <si>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</si>
  <si>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</si>
  <si>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</si>
  <si>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</si>
  <si>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</si>
  <si>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</si>
  <si>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</si>
  <si>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</si>
  <si>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</si>
  <si>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</si>
  <si>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</si>
  <si>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</si>
  <si>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</si>
  <si>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</si>
  <si>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</si>
  <si>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</si>
  <si>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</si>
  <si>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</si>
  <si>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</si>
  <si>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</si>
  <si>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</si>
  <si>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</si>
  <si>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</si>
  <si>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</si>
  <si>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</si>
  <si>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</si>
  <si>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</si>
  <si>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</si>
  <si>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</si>
  <si>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</si>
  <si>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</si>
  <si>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</si>
  <si>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</si>
  <si>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</si>
  <si>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</si>
  <si>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</si>
  <si>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</si>
  <si>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</si>
  <si>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</si>
  <si>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</si>
  <si>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</si>
  <si>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</si>
  <si>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</si>
  <si>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</si>
  <si>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</si>
  <si>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</si>
  <si>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</si>
  <si>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</si>
  <si>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</si>
  <si>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</si>
  <si>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</si>
  <si>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</si>
  <si>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</si>
  <si>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</si>
  <si>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</si>
  <si>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</si>
  <si>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</si>
  <si>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</si>
  <si>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</si>
  <si>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</si>
  <si>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</si>
  <si>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</si>
  <si>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</si>
  <si>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</si>
  <si>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</si>
  <si>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</si>
  <si>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</si>
  <si>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</si>
  <si>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</si>
  <si>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</si>
  <si>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</si>
  <si>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</si>
  <si>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</si>
  <si>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</si>
  <si>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</si>
  <si>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</si>
  <si>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</si>
  <si>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</si>
  <si>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</si>
  <si>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</si>
  <si>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</si>
  <si>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</si>
  <si>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</si>
  <si>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</si>
  <si>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</si>
  <si>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</si>
  <si>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</si>
  <si>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</si>
  <si>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</si>
  <si>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</si>
  <si>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</si>
  <si>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</si>
  <si>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</si>
  <si>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</si>
  <si>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</si>
  <si>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</si>
  <si>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</si>
  <si>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</si>
  <si>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</si>
  <si>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</si>
  <si>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</si>
  <si>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</si>
  <si>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</si>
  <si>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</si>
  <si>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</si>
  <si>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</si>
  <si>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</si>
  <si>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</si>
  <si>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</si>
  <si>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</si>
  <si>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</si>
  <si>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</si>
  <si>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</si>
  <si>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</si>
  <si>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</si>
  <si>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</si>
  <si>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</si>
  <si>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</si>
  <si>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</si>
  <si>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</si>
  <si>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</si>
  <si>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</si>
  <si>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</si>
  <si>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</si>
  <si>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</si>
  <si>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</si>
  <si>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</si>
  <si>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</si>
  <si>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</si>
  <si>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</si>
  <si>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</si>
  <si>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</si>
  <si>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</si>
  <si>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</si>
  <si>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</si>
  <si>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</si>
  <si>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</si>
  <si>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</si>
  <si>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</si>
  <si>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</si>
  <si>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</si>
  <si>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</si>
  <si>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</si>
  <si>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</si>
  <si>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</si>
  <si>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</si>
  <si>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</si>
  <si>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</si>
  <si>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</si>
  <si>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</si>
  <si>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</si>
  <si>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</si>
  <si>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</si>
  <si>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</si>
  <si>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</si>
  <si>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</si>
  <si>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</si>
  <si>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</si>
  <si>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</si>
  <si>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</si>
  <si>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</si>
  <si>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</si>
  <si>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</si>
  <si>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</si>
  <si>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</si>
  <si>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</si>
  <si>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</si>
  <si>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</si>
  <si>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</si>
  <si>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</si>
  <si>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</si>
  <si>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</si>
  <si>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</si>
  <si>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</si>
  <si>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</si>
  <si>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</si>
  <si>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</si>
  <si>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</si>
  <si>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</si>
  <si>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</si>
  <si>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</si>
  <si>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</si>
  <si>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</si>
  <si>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</si>
  <si>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</si>
  <si>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</si>
  <si>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</si>
  <si>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</si>
  <si>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</si>
  <si>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</si>
  <si>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</si>
  <si>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</si>
  <si>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</si>
  <si>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</si>
  <si>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</si>
  <si>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</si>
  <si>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</si>
  <si>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</si>
  <si>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</si>
  <si>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</si>
  <si>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</si>
  <si>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</si>
  <si>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</si>
  <si>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</si>
  <si>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</si>
  <si>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</si>
  <si>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</si>
  <si>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</si>
  <si>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</si>
  <si>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</si>
  <si>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</si>
  <si>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</si>
  <si>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</si>
  <si>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</si>
  <si>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</si>
  <si>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</si>
  <si>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</si>
  <si>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</si>
  <si>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</si>
  <si>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</si>
  <si>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</si>
  <si>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</si>
  <si>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</si>
  <si>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</si>
  <si>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</si>
  <si>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</si>
  <si>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</si>
  <si>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</si>
  <si>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</si>
  <si>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</si>
  <si>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</si>
  <si>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</si>
  <si>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</si>
  <si>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</si>
  <si>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</si>
  <si>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</si>
  <si>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</si>
  <si>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</si>
  <si>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</si>
  <si>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</si>
  <si>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</si>
  <si>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</si>
  <si>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</si>
  <si>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</si>
  <si>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</si>
  <si>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</si>
  <si>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</si>
  <si>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</si>
  <si>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</si>
  <si>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</si>
  <si>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</si>
  <si>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</si>
  <si>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</si>
  <si>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</si>
  <si>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</si>
  <si>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</si>
  <si>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</si>
  <si>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</si>
  <si>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</si>
  <si>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</si>
  <si>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</si>
  <si>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</si>
  <si>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</si>
  <si>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</si>
  <si>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</si>
  <si>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</si>
  <si>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</si>
  <si>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</si>
  <si>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</si>
  <si>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</si>
  <si>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</si>
  <si>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</si>
  <si>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</si>
  <si>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</si>
  <si>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</si>
  <si>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</si>
  <si>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</si>
  <si>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</si>
  <si>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</si>
  <si>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</si>
  <si>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</si>
  <si>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</si>
  <si>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</si>
  <si>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</si>
  <si>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</si>
  <si>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</si>
  <si>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</si>
  <si>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</si>
  <si>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</si>
  <si>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</si>
  <si>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</si>
  <si>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</si>
  <si>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</si>
  <si>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</si>
  <si>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</si>
  <si>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</si>
  <si>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</si>
  <si>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</si>
  <si>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</si>
  <si>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</si>
  <si>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</si>
  <si>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</si>
  <si>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</si>
  <si>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</si>
  <si>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</si>
  <si>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</si>
  <si>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</si>
  <si>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</si>
  <si>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</si>
  <si>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</si>
  <si>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</si>
  <si>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</si>
  <si>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</si>
  <si>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</si>
  <si>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</si>
  <si>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</si>
  <si>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</si>
  <si>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</si>
  <si>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</si>
  <si>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</si>
  <si>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</si>
  <si>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</si>
  <si>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</si>
  <si>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</si>
  <si>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</si>
  <si>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</si>
  <si>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</si>
  <si>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</si>
  <si>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</si>
  <si>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</si>
  <si>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</si>
  <si>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</si>
  <si>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</si>
  <si>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</si>
  <si>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</si>
  <si>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</si>
  <si>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</si>
  <si>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</si>
  <si>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</si>
  <si>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</si>
  <si>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</si>
  <si>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</si>
  <si>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</si>
  <si>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</si>
  <si>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</si>
  <si>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</si>
  <si>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</si>
  <si>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</si>
  <si>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</si>
  <si>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</si>
  <si>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</si>
  <si>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</si>
  <si>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</si>
  <si>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</si>
  <si>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</si>
  <si>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</si>
  <si>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</si>
  <si>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</si>
  <si>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</si>
  <si>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</si>
  <si>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</si>
  <si>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</si>
  <si>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</si>
  <si>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</si>
  <si>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</si>
  <si>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</si>
  <si>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</si>
  <si>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</si>
  <si>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</si>
  <si>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</si>
  <si>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</si>
  <si>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</si>
  <si>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</si>
  <si>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</si>
  <si>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</si>
  <si>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</si>
  <si>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</si>
  <si>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</si>
  <si>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</si>
  <si>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</si>
  <si>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</si>
  <si>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</si>
  <si>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</si>
  <si>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</si>
  <si>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</si>
  <si>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</si>
  <si>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</si>
  <si>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</si>
  <si>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</si>
  <si>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</si>
  <si>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</si>
  <si>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</si>
  <si>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</si>
  <si>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</si>
  <si>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</si>
  <si>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</si>
  <si>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</si>
  <si>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</si>
  <si>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</si>
  <si>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</si>
  <si>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</si>
  <si>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</si>
  <si>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</si>
  <si>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</si>
  <si>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</si>
  <si>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</si>
  <si>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</si>
  <si>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</si>
  <si>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</si>
  <si>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</si>
  <si>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</si>
  <si>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</si>
  <si>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</si>
  <si>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</si>
  <si>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</si>
  <si>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</si>
  <si>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</si>
  <si>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</si>
  <si>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</si>
  <si>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</si>
  <si>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</si>
  <si>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</si>
  <si>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</si>
  <si>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</si>
  <si>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</si>
  <si>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</si>
  <si>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</si>
  <si>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</si>
  <si>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</si>
  <si>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</si>
  <si>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</si>
  <si>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</si>
  <si>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</si>
  <si>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</si>
  <si>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</si>
  <si>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</si>
  <si>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</si>
  <si>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</si>
  <si>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</si>
  <si>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</si>
  <si>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</si>
  <si>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</si>
  <si>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</si>
  <si>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</si>
  <si>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</si>
  <si>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</si>
  <si>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</si>
  <si>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</si>
  <si>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</si>
  <si>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</si>
  <si>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</si>
  <si>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</si>
  <si>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</si>
  <si>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</si>
  <si>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</si>
  <si>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</si>
  <si>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</si>
  <si>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</si>
  <si>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</si>
  <si>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</si>
  <si>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</si>
  <si>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</si>
  <si>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</si>
  <si>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</si>
  <si>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</si>
  <si>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</si>
  <si>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</si>
  <si>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</si>
  <si>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</si>
  <si>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</si>
  <si>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</si>
  <si>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</si>
  <si>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</si>
  <si>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</si>
  <si>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</si>
  <si>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</si>
  <si>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</si>
  <si>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</si>
  <si>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</si>
  <si>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</si>
  <si>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</si>
  <si>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</si>
  <si>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</si>
  <si>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</si>
  <si>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</si>
  <si>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</si>
  <si>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</si>
  <si>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</si>
  <si>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</si>
  <si>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</si>
  <si>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</si>
  <si>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</si>
  <si>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</si>
  <si>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</si>
  <si>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</si>
  <si>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</si>
  <si>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</si>
  <si>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</si>
  <si>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</si>
  <si>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</si>
  <si>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</si>
  <si>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</si>
  <si>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</si>
  <si>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</si>
  <si>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</si>
  <si>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</si>
  <si>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</si>
  <si>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</si>
  <si>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</si>
  <si>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</si>
  <si>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</si>
  <si>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</si>
  <si>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</si>
  <si>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</si>
  <si>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</si>
  <si>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</si>
  <si>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</si>
  <si>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</si>
  <si>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</si>
  <si>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</si>
  <si>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</si>
  <si>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</si>
  <si>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</si>
  <si>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</si>
  <si>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</si>
  <si>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</si>
  <si>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</si>
  <si>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</si>
  <si>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</si>
  <si>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</si>
  <si>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</si>
  <si>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</si>
  <si>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</si>
  <si>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</si>
  <si>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</si>
  <si>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</si>
  <si>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</si>
  <si>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</si>
  <si>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</si>
  <si>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</si>
  <si>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</si>
  <si>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</si>
  <si>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</si>
  <si>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</si>
  <si>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</si>
  <si>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</si>
  <si>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</si>
  <si>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</si>
  <si>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</si>
  <si>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</si>
  <si>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</si>
  <si>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</si>
  <si>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</si>
  <si>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</si>
  <si>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</si>
  <si>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</si>
  <si>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</si>
  <si>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</si>
  <si>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</si>
  <si>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</si>
  <si>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</si>
  <si>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</si>
  <si>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</si>
  <si>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</si>
  <si>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</si>
  <si>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</si>
  <si>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</si>
  <si>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</si>
  <si>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</si>
  <si>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</si>
  <si>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</si>
  <si>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</si>
  <si>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</si>
  <si>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</si>
  <si>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</si>
  <si>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</si>
  <si>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</si>
  <si>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</si>
  <si>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</si>
  <si>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</si>
  <si>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</si>
  <si>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</si>
  <si>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</si>
  <si>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</si>
  <si>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</si>
  <si>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</si>
  <si>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</si>
  <si>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</si>
  <si>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</si>
  <si>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</si>
  <si>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</si>
  <si>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</si>
  <si>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</si>
  <si>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</si>
  <si>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</si>
  <si>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</si>
  <si>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</si>
  <si>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</si>
  <si>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</si>
  <si>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</si>
  <si>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</si>
  <si>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</si>
  <si>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</si>
  <si>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</si>
  <si>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</si>
  <si>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</si>
  <si>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</si>
  <si>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</si>
  <si>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</si>
  <si>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</si>
  <si>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</si>
  <si>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</si>
  <si>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</si>
  <si>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</si>
  <si>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</si>
  <si>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</si>
  <si>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</si>
  <si>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</si>
  <si>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</si>
  <si>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</si>
  <si>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</si>
  <si>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</si>
  <si>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</si>
  <si>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</si>
  <si>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</si>
  <si>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</si>
  <si>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</si>
  <si>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</si>
  <si>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</si>
  <si>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</si>
  <si>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</si>
  <si>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</si>
  <si>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</si>
  <si>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</si>
  <si>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</si>
  <si>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</si>
  <si>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</si>
  <si>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</si>
  <si>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</si>
  <si>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</si>
  <si>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</si>
  <si>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</si>
  <si>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</si>
  <si>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</si>
  <si>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</si>
  <si>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</si>
  <si>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</si>
  <si>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</si>
  <si>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</si>
  <si>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</si>
  <si>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</si>
  <si>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</si>
  <si>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</si>
  <si>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</si>
  <si>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</si>
  <si>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</si>
  <si>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</si>
  <si>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</si>
  <si>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</si>
  <si>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</si>
  <si>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</si>
  <si>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</si>
  <si>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</si>
  <si>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</si>
  <si>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</si>
  <si>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</si>
  <si>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</si>
  <si>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</si>
  <si>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</si>
  <si>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</si>
  <si>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</si>
  <si>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</si>
  <si>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</si>
  <si>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</si>
  <si>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</si>
  <si>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</si>
  <si>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</si>
  <si>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</si>
  <si>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</si>
  <si>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</si>
  <si>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</si>
  <si>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</si>
  <si>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</si>
  <si>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</si>
  <si>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</si>
  <si>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</si>
  <si>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</si>
  <si>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</si>
  <si>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</si>
  <si>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</si>
  <si>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</si>
  <si>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</si>
  <si>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</si>
  <si>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</si>
  <si>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</si>
  <si>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</si>
  <si>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</si>
  <si>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</si>
  <si>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</si>
  <si>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</si>
  <si>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</si>
  <si>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</si>
  <si>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</si>
  <si>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</si>
  <si>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</si>
  <si>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</si>
  <si>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</si>
  <si>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</si>
  <si>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</si>
  <si>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</si>
  <si>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</si>
  <si>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</si>
  <si>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</si>
  <si>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</si>
  <si>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</si>
  <si>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</si>
  <si>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</si>
  <si>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</si>
  <si>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</si>
  <si>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</si>
  <si>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</si>
  <si>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</si>
  <si>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</si>
  <si>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</si>
  <si>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</si>
  <si>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</si>
  <si>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</si>
  <si>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</si>
  <si>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</si>
  <si>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</si>
  <si>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</si>
  <si>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</si>
  <si>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</si>
  <si>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</si>
  <si>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</si>
  <si>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</si>
  <si>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</si>
  <si>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</si>
  <si>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</si>
  <si>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</si>
  <si>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</si>
  <si>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</si>
  <si>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</si>
  <si>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</si>
  <si>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</si>
  <si>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</si>
  <si>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</si>
  <si>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</si>
  <si>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</si>
  <si>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</si>
  <si>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</si>
  <si>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</si>
  <si>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</si>
  <si>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</si>
  <si>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</si>
  <si>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</si>
  <si>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</si>
  <si>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</si>
  <si>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</si>
  <si>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</si>
  <si>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</si>
  <si>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</si>
  <si>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</si>
  <si>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</si>
  <si>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</si>
  <si>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</si>
  <si>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</si>
  <si>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</si>
  <si>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</si>
  <si>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</si>
  <si>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</si>
  <si>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</si>
  <si>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</si>
  <si>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</si>
  <si>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</si>
  <si>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</si>
  <si>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</si>
  <si>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</si>
  <si>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</si>
  <si>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</si>
  <si>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</si>
  <si>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</si>
  <si>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</si>
  <si>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</si>
  <si>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</si>
  <si>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</si>
  <si>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</si>
  <si>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</si>
  <si>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</si>
  <si>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</si>
  <si>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</si>
  <si>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</si>
  <si>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</si>
  <si>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</si>
  <si>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</si>
  <si>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</si>
  <si>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</si>
  <si>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</si>
  <si>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</si>
  <si>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</si>
  <si>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</si>
  <si>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</si>
  <si>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</si>
  <si>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</si>
  <si>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</si>
  <si>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</si>
  <si>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</si>
  <si>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</si>
  <si>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</si>
  <si>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</si>
  <si>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</si>
  <si>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</si>
  <si>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</si>
  <si>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</si>
  <si>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</si>
  <si>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</si>
  <si>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</si>
  <si>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</si>
  <si>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</si>
  <si>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</si>
  <si>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</si>
  <si>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</si>
  <si>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</si>
  <si>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</si>
  <si>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</si>
  <si>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</si>
  <si>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</si>
  <si>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</si>
  <si>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</si>
  <si>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</si>
  <si>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</si>
  <si>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</si>
  <si>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</si>
  <si>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</si>
  <si>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</si>
  <si>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</si>
  <si>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</si>
  <si>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</si>
  <si>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</si>
  <si>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</si>
  <si>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</si>
  <si>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</si>
  <si>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</si>
  <si>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</si>
  <si>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</si>
  <si>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</si>
  <si>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</si>
  <si>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</si>
  <si>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</si>
  <si>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</si>
  <si>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</si>
  <si>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</si>
  <si>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</si>
  <si>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</si>
  <si>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</si>
  <si>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</si>
  <si>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</si>
  <si>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</si>
  <si>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</si>
  <si>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</si>
  <si>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</si>
  <si>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</si>
  <si>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</si>
  <si>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</si>
  <si>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</si>
  <si>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</si>
  <si>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</si>
  <si>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</si>
  <si>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</si>
  <si>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</si>
  <si>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</si>
  <si>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</si>
  <si>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</si>
  <si>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</si>
  <si>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</si>
  <si>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</si>
  <si>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</si>
  <si>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</si>
  <si>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</si>
  <si>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</si>
  <si>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</si>
  <si>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</si>
  <si>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</si>
  <si>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</si>
  <si>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</si>
  <si>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</si>
  <si>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</si>
  <si>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</si>
  <si>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</si>
  <si>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</si>
  <si>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</si>
  <si>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</si>
  <si>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</si>
  <si>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</si>
  <si>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</si>
  <si>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</si>
  <si>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</si>
  <si>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</si>
  <si>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</si>
  <si>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</si>
  <si>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</si>
  <si>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</si>
  <si>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</si>
  <si>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</si>
  <si>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</si>
  <si>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</si>
  <si>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</si>
  <si>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</si>
  <si>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</si>
  <si>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</si>
  <si>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</si>
  <si>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</si>
  <si>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</si>
  <si>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</si>
  <si>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</si>
  <si>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</si>
  <si>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</si>
  <si>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</si>
  <si>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</si>
  <si>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</si>
  <si>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</si>
  <si>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</si>
  <si>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</si>
  <si>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</si>
  <si>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</si>
  <si>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</si>
  <si>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</si>
  <si>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</si>
  <si>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</si>
  <si>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</si>
  <si>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</si>
  <si>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</si>
  <si>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</si>
  <si>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</si>
  <si>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</si>
  <si>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</si>
  <si>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</si>
  <si>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</si>
  <si>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</si>
  <si>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</si>
  <si>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</si>
  <si>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</si>
  <si>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</si>
  <si>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</si>
  <si>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</si>
  <si>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</si>
  <si>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</si>
  <si>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</si>
  <si>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</si>
  <si>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</si>
  <si>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</si>
  <si>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</si>
  <si>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</si>
  <si>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</si>
  <si>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</si>
  <si>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</si>
  <si>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</si>
  <si>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</si>
  <si>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</si>
  <si>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</si>
  <si>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</si>
  <si>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</si>
  <si>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</si>
  <si>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</si>
  <si>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</si>
  <si>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</si>
  <si>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</si>
  <si>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</si>
  <si>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</si>
  <si>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</si>
  <si>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</si>
  <si>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</si>
  <si>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</si>
  <si>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</si>
  <si>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</si>
  <si>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</si>
  <si>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</si>
  <si>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</si>
  <si>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</si>
  <si>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</si>
  <si>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</si>
  <si>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</si>
  <si>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</si>
  <si>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</si>
  <si>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</si>
  <si>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</si>
  <si>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</si>
  <si>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</si>
  <si>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</si>
  <si>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</si>
  <si>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</si>
  <si>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</si>
  <si>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</si>
  <si>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</si>
  <si>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</si>
  <si>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</si>
  <si>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</si>
  <si>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</si>
  <si>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</si>
  <si>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</si>
  <si>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</si>
  <si>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</si>
  <si>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</si>
  <si>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</si>
  <si>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</si>
  <si>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</si>
  <si>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</si>
  <si>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</si>
  <si>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</si>
  <si>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</si>
  <si>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</si>
  <si>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</si>
  <si>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</si>
  <si>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</si>
  <si>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</si>
  <si>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</si>
  <si>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</si>
  <si>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</si>
  <si>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</si>
  <si>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</si>
  <si>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</si>
  <si>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</si>
  <si>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</si>
  <si>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</si>
  <si>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</si>
  <si>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</si>
  <si>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</si>
  <si>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</si>
  <si>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</si>
  <si>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</si>
  <si>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</si>
  <si>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</si>
  <si>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</si>
  <si>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</si>
  <si>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</si>
  <si>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</si>
  <si>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</si>
  <si>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</si>
  <si>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</si>
  <si>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</si>
  <si>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</si>
  <si>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</si>
  <si>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</si>
  <si>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</si>
  <si>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</si>
  <si>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</si>
  <si>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</si>
  <si>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</si>
  <si>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</si>
  <si>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</si>
  <si>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</si>
  <si>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</si>
  <si>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</si>
  <si>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</si>
  <si>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</si>
  <si>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</si>
  <si>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</si>
  <si>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</si>
  <si>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</si>
  <si>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</si>
  <si>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</si>
  <si>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</si>
  <si>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</si>
  <si>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</si>
  <si>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</si>
  <si>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</si>
  <si>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</si>
  <si>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</si>
  <si>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</si>
  <si>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</si>
  <si>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</si>
  <si>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</si>
  <si>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</si>
  <si>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</si>
  <si>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</si>
  <si>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</si>
  <si>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</si>
  <si>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</si>
  <si>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</si>
  <si>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</si>
  <si>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</si>
  <si>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</si>
  <si>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</si>
  <si>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</si>
  <si>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</si>
  <si>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</si>
  <si>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</si>
  <si>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</si>
  <si>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</si>
  <si>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</si>
  <si>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</si>
  <si>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</si>
  <si>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</si>
  <si>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</si>
  <si>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</si>
  <si>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</si>
  <si>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</si>
  <si>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</si>
  <si>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</si>
  <si>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</si>
  <si>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</si>
  <si>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</si>
  <si>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</si>
  <si>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</si>
  <si>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</si>
  <si>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</si>
  <si>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</si>
  <si>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</si>
  <si>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</si>
  <si>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</si>
  <si>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</si>
  <si>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</si>
  <si>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</si>
  <si>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</si>
  <si>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</si>
  <si>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</si>
  <si>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</si>
  <si>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</si>
  <si>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</si>
  <si>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</si>
  <si>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</si>
  <si>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</si>
  <si>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</si>
  <si>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</si>
  <si>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</si>
  <si>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</si>
  <si>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</si>
  <si>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</si>
  <si>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</si>
  <si>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</si>
  <si>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</si>
  <si>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</si>
  <si>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</si>
  <si>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</si>
  <si>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</si>
  <si>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</si>
  <si>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</si>
  <si>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</si>
  <si>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</si>
  <si>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</si>
  <si>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</si>
  <si>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</si>
  <si>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</si>
  <si>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</si>
  <si>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</si>
  <si>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</si>
  <si>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</si>
  <si>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</si>
  <si>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</si>
  <si>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</si>
  <si>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</si>
  <si>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</si>
  <si>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</si>
  <si>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</si>
  <si>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</si>
  <si>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</si>
  <si>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</si>
  <si>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</si>
  <si>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</si>
  <si>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</si>
  <si>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</si>
  <si>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</si>
  <si>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</si>
  <si>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</si>
  <si>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</si>
  <si>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</si>
  <si>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</si>
  <si>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</si>
  <si>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</si>
  <si>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</si>
  <si>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</si>
  <si>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</si>
  <si>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</si>
  <si>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</si>
  <si>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</si>
  <si>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</si>
  <si>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</si>
  <si>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</si>
  <si>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</si>
  <si>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</si>
  <si>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</si>
  <si>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</si>
  <si>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</si>
  <si>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</si>
  <si>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</si>
  <si>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</si>
  <si>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</si>
  <si>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</si>
  <si>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</si>
  <si>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</si>
  <si>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</si>
  <si>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</si>
  <si>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</si>
  <si>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</si>
  <si>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</si>
  <si>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</si>
  <si>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</si>
  <si>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</si>
  <si>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</si>
  <si>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</si>
  <si>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</si>
  <si>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</si>
  <si>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</si>
  <si>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</si>
  <si>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</si>
  <si>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</si>
  <si>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</si>
  <si>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</si>
  <si>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</si>
  <si>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</si>
  <si>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</si>
  <si>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</si>
  <si>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</si>
  <si>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</si>
  <si>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</si>
  <si>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</si>
  <si>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</si>
  <si>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</si>
  <si>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</si>
  <si>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</si>
  <si>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</si>
  <si>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</si>
  <si>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</si>
  <si>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</si>
  <si>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</si>
  <si>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</si>
  <si>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</si>
  <si>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</si>
  <si>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</si>
  <si>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</si>
  <si>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</si>
  <si>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</si>
  <si>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</si>
  <si>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</si>
  <si>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</si>
  <si>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</si>
  <si>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</si>
  <si>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</si>
  <si>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</si>
  <si>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</si>
  <si>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</si>
  <si>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</si>
  <si>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</si>
  <si>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</si>
  <si>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</si>
  <si>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</si>
  <si>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</si>
  <si>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</si>
  <si>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</si>
  <si>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</si>
  <si>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</si>
  <si>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</si>
  <si>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</si>
  <si>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</si>
  <si>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</si>
  <si>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</si>
  <si>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</si>
  <si>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</si>
  <si>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</si>
  <si>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</si>
  <si>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</si>
  <si>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</si>
  <si>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</si>
  <si>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</si>
  <si>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</si>
  <si>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</si>
  <si>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</si>
  <si>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</si>
  <si>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</si>
  <si>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</si>
  <si>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</si>
  <si>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</si>
  <si>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</si>
  <si>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</si>
  <si>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</si>
  <si>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</si>
  <si>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</si>
  <si>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</si>
  <si>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</si>
  <si>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</si>
  <si>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</si>
  <si>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</si>
  <si>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</si>
  <si>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</si>
  <si>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</si>
  <si>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</si>
  <si>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</si>
  <si>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</si>
  <si>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</si>
  <si>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</si>
  <si>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</si>
  <si>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</si>
  <si>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</si>
  <si>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</si>
  <si>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</si>
  <si>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</si>
  <si>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</si>
  <si>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</si>
  <si>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</si>
  <si>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</si>
  <si>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</si>
  <si>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</si>
  <si>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</si>
  <si>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</si>
  <si>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</si>
  <si>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</si>
  <si>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</si>
  <si>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</si>
  <si>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</si>
  <si>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</si>
  <si>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</si>
  <si>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</si>
  <si>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</si>
  <si>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</si>
  <si>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</si>
  <si>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</si>
  <si>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</si>
  <si>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</si>
  <si>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</si>
  <si>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</si>
  <si>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</si>
  <si>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</si>
  <si>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</si>
  <si>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</si>
  <si>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</si>
  <si>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</si>
  <si>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</si>
  <si>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</si>
  <si>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</si>
  <si>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</si>
  <si>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</si>
  <si>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</si>
  <si>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</si>
  <si>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</si>
  <si>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</si>
  <si>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</si>
  <si>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</si>
  <si>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</si>
  <si>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</si>
  <si>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</si>
  <si>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</si>
  <si>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</si>
  <si>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</si>
  <si>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</si>
  <si>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</si>
  <si>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</si>
  <si>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</si>
  <si>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</si>
  <si>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</si>
  <si>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</si>
  <si>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</si>
  <si>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</si>
  <si>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</si>
  <si>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</si>
  <si>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</si>
  <si>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</si>
  <si>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</si>
  <si>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</si>
  <si>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</si>
  <si>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</si>
  <si>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</si>
  <si>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</si>
  <si>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</si>
  <si>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</si>
  <si>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</si>
  <si>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</si>
  <si>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</si>
  <si>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</si>
  <si>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</si>
  <si>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</si>
  <si>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</si>
  <si>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</si>
  <si>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</si>
  <si>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</si>
  <si>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</si>
  <si>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</si>
  <si>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</si>
  <si>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</si>
  <si>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</si>
  <si>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</si>
  <si>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</si>
  <si>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</si>
  <si>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</si>
  <si>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</si>
  <si>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</si>
  <si>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</si>
  <si>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</si>
  <si>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</si>
  <si>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</si>
  <si>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</si>
  <si>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</si>
  <si>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</si>
  <si>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</si>
  <si>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</si>
  <si>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</si>
  <si>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</si>
  <si>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</si>
  <si>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</si>
  <si>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</si>
  <si>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</si>
  <si>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</si>
  <si>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</si>
  <si>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</si>
  <si>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</si>
  <si>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</si>
  <si>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</si>
  <si>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</si>
  <si>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</si>
  <si>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</si>
  <si>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</si>
  <si>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</si>
  <si>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</si>
  <si>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</si>
  <si>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</si>
  <si>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</si>
  <si>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</si>
  <si>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</si>
  <si>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</si>
  <si>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</si>
  <si>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</si>
  <si>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</si>
  <si>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</si>
  <si>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</si>
  <si>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</si>
  <si>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</si>
  <si>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</si>
  <si>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</si>
  <si>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</si>
  <si>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</si>
  <si>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</si>
  <si>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</si>
  <si>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</si>
  <si>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</si>
  <si>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</si>
  <si>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</si>
  <si>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</si>
  <si>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</si>
  <si>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</si>
  <si>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</si>
  <si>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</si>
  <si>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</si>
  <si>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</si>
  <si>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</si>
  <si>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</si>
  <si>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</si>
  <si>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</si>
  <si>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</si>
  <si>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</si>
  <si>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</si>
  <si>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</si>
  <si>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</si>
  <si>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</si>
  <si>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</si>
  <si>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</si>
  <si>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</si>
  <si>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</si>
  <si>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</si>
  <si>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</si>
  <si>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</si>
  <si>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</si>
  <si>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</si>
  <si>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</si>
  <si>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</si>
  <si>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</si>
  <si>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</si>
  <si>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</si>
  <si>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</si>
  <si>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</si>
  <si>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</si>
  <si>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</si>
  <si>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</si>
  <si>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</si>
  <si>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</si>
  <si>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</si>
  <si>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</si>
  <si>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</si>
  <si>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</si>
  <si>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</si>
  <si>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</si>
  <si>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</si>
  <si>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</si>
  <si>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</si>
  <si>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</si>
  <si>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</si>
  <si>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</si>
  <si>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</si>
  <si>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</si>
  <si>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</si>
  <si>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</si>
  <si>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</si>
  <si>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</si>
  <si>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</si>
  <si>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</si>
  <si>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</si>
  <si>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</si>
  <si>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</si>
  <si>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</si>
  <si>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</si>
  <si>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</si>
  <si>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</si>
  <si>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</si>
  <si>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</si>
  <si>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</si>
  <si>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</si>
  <si>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</si>
  <si>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</si>
  <si>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</si>
  <si>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</si>
  <si>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</si>
  <si>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</si>
  <si>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</si>
  <si>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</si>
  <si>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</si>
  <si>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</si>
  <si>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</si>
  <si>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</si>
  <si>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</si>
  <si>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</si>
  <si>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</si>
  <si>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</si>
  <si>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</si>
  <si>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</si>
  <si>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</si>
  <si>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</si>
  <si>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</si>
  <si>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</si>
  <si>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</si>
  <si>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</si>
  <si>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</si>
  <si>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</si>
  <si>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</si>
  <si>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</si>
  <si>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</si>
  <si>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</si>
  <si>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</si>
  <si>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</si>
  <si>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</si>
  <si>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</si>
  <si>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</si>
  <si>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</si>
  <si>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</si>
  <si>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</si>
  <si>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</si>
  <si>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</si>
  <si>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</si>
  <si>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</si>
  <si>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</si>
  <si>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</si>
  <si>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</si>
  <si>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</si>
  <si>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</si>
  <si>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</si>
  <si>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</si>
  <si>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</si>
  <si>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</si>
  <si>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</si>
  <si>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</si>
  <si>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</si>
  <si>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</si>
  <si>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</si>
  <si>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</si>
  <si>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</si>
  <si>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</si>
  <si>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</si>
  <si>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</si>
  <si>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</si>
  <si>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</si>
  <si>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</si>
  <si>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</si>
  <si>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</si>
  <si>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</si>
  <si>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</si>
  <si>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</si>
  <si>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</si>
  <si>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</si>
  <si>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</si>
  <si>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</si>
  <si>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</si>
  <si>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</si>
  <si>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</si>
  <si>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</si>
  <si>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</si>
  <si>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</si>
  <si>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</si>
  <si>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</si>
  <si>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</si>
  <si>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</si>
  <si>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</si>
  <si>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</si>
  <si>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</si>
  <si>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</si>
  <si>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</si>
  <si>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</si>
  <si>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</si>
  <si>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</si>
  <si>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</si>
  <si>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</si>
  <si>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</si>
  <si>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</si>
  <si>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</si>
  <si>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</si>
  <si>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</si>
  <si>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</si>
  <si>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</si>
  <si>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</si>
  <si>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</si>
  <si>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</si>
  <si>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</si>
  <si>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</si>
  <si>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</si>
  <si>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</si>
  <si>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</si>
  <si>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</si>
  <si>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</si>
  <si>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</si>
  <si>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</si>
  <si>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</si>
  <si>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</si>
  <si>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</si>
  <si>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</si>
  <si>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</si>
  <si>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</si>
  <si>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</si>
  <si>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</si>
  <si>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</si>
  <si>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</si>
  <si>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</si>
  <si>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</si>
  <si>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</si>
  <si>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</si>
  <si>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</si>
  <si>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</si>
  <si>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</si>
  <si>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</si>
  <si>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</si>
  <si>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</si>
  <si>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</si>
  <si>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</si>
  <si>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</si>
  <si>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</si>
  <si>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</si>
  <si>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</si>
  <si>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</si>
  <si>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</si>
  <si>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</si>
  <si>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</si>
  <si>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</si>
  <si>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</si>
  <si>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</si>
  <si>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</si>
  <si>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</si>
  <si>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</si>
  <si>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</si>
  <si>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</si>
  <si>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</si>
  <si>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</si>
  <si>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</si>
  <si>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</si>
  <si>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</si>
  <si>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</si>
  <si>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</si>
  <si>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</si>
  <si>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</si>
  <si>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</si>
  <si>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</si>
  <si>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</si>
  <si>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</si>
  <si>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</si>
  <si>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</si>
  <si>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</si>
  <si>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</si>
  <si>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</si>
  <si>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</si>
  <si>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</si>
  <si>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</si>
  <si>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</si>
  <si>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</si>
  <si>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</si>
  <si>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</si>
  <si>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</si>
  <si>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</si>
  <si>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</si>
  <si>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</si>
  <si>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</si>
  <si>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</si>
  <si>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</si>
  <si>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</si>
  <si>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</si>
  <si>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</si>
  <si>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</si>
  <si>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</si>
  <si>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</si>
  <si>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</si>
  <si>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</si>
  <si>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</si>
  <si>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</si>
  <si>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</si>
  <si>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</si>
  <si>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</si>
  <si>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</si>
  <si>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</si>
  <si>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</si>
  <si>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</si>
  <si>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</si>
  <si>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</si>
  <si>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</si>
  <si>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</si>
  <si>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</si>
  <si>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</si>
  <si>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</si>
  <si>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</si>
  <si>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</si>
  <si>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</si>
  <si>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</si>
  <si>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</si>
  <si>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</si>
  <si>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</si>
  <si>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</si>
  <si>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</si>
  <si>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</si>
  <si>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</si>
  <si>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</si>
  <si>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</si>
  <si>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</si>
  <si>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</si>
  <si>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</si>
  <si>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</si>
  <si>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</si>
  <si>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</si>
  <si>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</si>
  <si>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</si>
  <si>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</si>
  <si>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</si>
  <si>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</si>
  <si>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</si>
  <si>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</si>
  <si>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</si>
  <si>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</si>
  <si>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</si>
  <si>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</si>
  <si>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</si>
  <si>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</si>
  <si>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</si>
  <si>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</si>
  <si>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</si>
  <si>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</si>
  <si>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</si>
  <si>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</si>
  <si>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</si>
  <si>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</si>
  <si>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</si>
  <si>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</si>
  <si>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</si>
  <si>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</si>
  <si>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</si>
  <si>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</si>
  <si>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</si>
  <si>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</si>
  <si>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</si>
  <si>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</si>
  <si>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</si>
  <si>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</si>
  <si>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</si>
  <si>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</si>
  <si>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</si>
  <si>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</si>
  <si>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</si>
  <si>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</si>
  <si>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</si>
  <si>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</si>
  <si>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</si>
  <si>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</si>
  <si>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</si>
  <si>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</si>
  <si>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</si>
  <si>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</si>
  <si>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</si>
  <si>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</si>
  <si>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</si>
  <si>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</si>
  <si>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</si>
  <si>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</si>
  <si>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</si>
  <si>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</si>
  <si>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</si>
  <si>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</si>
  <si>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</si>
  <si>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</si>
  <si>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</si>
  <si>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</si>
  <si>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</si>
  <si>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</si>
  <si>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</si>
  <si>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</si>
  <si>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</si>
  <si>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</si>
  <si>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</si>
  <si>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</si>
  <si>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</si>
  <si>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</si>
  <si>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</si>
  <si>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</si>
  <si>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</si>
  <si>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</si>
  <si>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</si>
  <si>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</si>
  <si>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</si>
  <si>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</si>
  <si>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</si>
  <si>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</si>
  <si>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</si>
  <si>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</si>
  <si>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</si>
  <si>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</si>
  <si>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</si>
  <si>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</si>
  <si>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</si>
  <si>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</si>
  <si>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</si>
  <si>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</si>
  <si>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</si>
  <si>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</si>
  <si>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</si>
  <si>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</si>
  <si>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</si>
  <si>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</si>
  <si>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</si>
  <si>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</si>
  <si>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</si>
  <si>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</si>
  <si>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</si>
  <si>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</si>
  <si>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</si>
  <si>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</si>
  <si>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</si>
  <si>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</si>
  <si>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</si>
  <si>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</si>
  <si>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</si>
  <si>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</si>
  <si>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</si>
  <si>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</si>
  <si>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</si>
  <si>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</si>
  <si>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</si>
  <si>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</si>
  <si>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</si>
  <si>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</si>
  <si>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</si>
  <si>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</si>
  <si>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</si>
  <si>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</si>
  <si>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</si>
  <si>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</si>
  <si>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</si>
  <si>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</si>
  <si>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</si>
  <si>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</si>
  <si>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</si>
  <si>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</si>
  <si>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</si>
  <si>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</si>
  <si>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</si>
  <si>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</si>
  <si>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</si>
  <si>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</si>
  <si>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</si>
  <si>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</si>
  <si>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</si>
  <si>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</si>
  <si>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</si>
  <si>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</si>
  <si>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</si>
  <si>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</si>
  <si>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</si>
  <si>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</si>
  <si>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</si>
  <si>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</si>
  <si>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</si>
  <si>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</si>
  <si>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</si>
  <si>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</si>
  <si>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</si>
  <si>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</si>
  <si>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</si>
  <si>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</si>
  <si>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</si>
  <si>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</si>
  <si>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</si>
  <si>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</si>
  <si>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</si>
  <si>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</si>
  <si>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</si>
  <si>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</si>
  <si>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</si>
  <si>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</si>
  <si>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</si>
  <si>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</si>
  <si>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</si>
  <si>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</si>
  <si>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</si>
  <si>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</si>
  <si>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</si>
  <si>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</si>
  <si>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</si>
  <si>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</si>
  <si>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</si>
  <si>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</si>
  <si>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</si>
  <si>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</si>
  <si>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</si>
  <si>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</si>
  <si>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</si>
  <si>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</si>
  <si>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</si>
  <si>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</si>
  <si>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</si>
  <si>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</si>
  <si>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</si>
  <si>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</si>
  <si>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</si>
  <si>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</si>
  <si>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</si>
  <si>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</si>
  <si>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</si>
  <si>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</si>
  <si>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</si>
  <si>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</si>
  <si>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</si>
  <si>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</si>
  <si>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</si>
  <si>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</si>
  <si>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</si>
  <si>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</si>
  <si>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</si>
  <si>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</si>
  <si>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</si>
  <si>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</si>
  <si>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</si>
  <si>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</si>
  <si>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</si>
  <si>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</si>
  <si>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</si>
  <si>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</si>
  <si>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</si>
  <si>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</si>
  <si>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</si>
  <si>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</si>
  <si>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</si>
  <si>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</si>
  <si>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</si>
  <si>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</si>
  <si>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</si>
  <si>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</si>
  <si>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</si>
  <si>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</si>
  <si>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</si>
  <si>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</si>
  <si>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</si>
  <si>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</si>
  <si>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</si>
  <si>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</si>
  <si>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</si>
  <si>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</si>
  <si>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</si>
  <si>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</si>
  <si>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</si>
  <si>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</si>
  <si>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</si>
  <si>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</si>
  <si>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</si>
  <si>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</si>
  <si>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</si>
  <si>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</si>
  <si>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</si>
  <si>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</si>
  <si>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</si>
  <si>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</si>
  <si>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</si>
  <si>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</si>
  <si>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</si>
  <si>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</si>
  <si>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</si>
  <si>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</si>
  <si>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</si>
  <si>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</si>
  <si>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</si>
  <si>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</si>
  <si>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</si>
  <si>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</si>
  <si>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</si>
  <si>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</si>
  <si>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</si>
  <si>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</si>
  <si>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</si>
  <si>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</si>
  <si>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</si>
  <si>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</si>
  <si>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</si>
  <si>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</si>
  <si>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</si>
  <si>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</si>
  <si>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</si>
  <si>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</si>
  <si>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</si>
  <si>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</si>
  <si>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</si>
  <si>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</si>
  <si>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</si>
  <si>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</si>
  <si>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</si>
  <si>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</si>
  <si>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</si>
  <si>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</si>
  <si>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</si>
  <si>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</si>
  <si>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</si>
  <si>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</si>
  <si>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</si>
  <si>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</si>
  <si>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</si>
  <si>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</si>
  <si>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</si>
  <si>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</si>
  <si>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</si>
  <si>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</si>
  <si>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</si>
  <si>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</si>
  <si>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</si>
  <si>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</si>
  <si>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</si>
  <si>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</si>
  <si>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</si>
  <si>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</si>
  <si>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</si>
  <si>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</si>
  <si>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</si>
  <si>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</si>
  <si>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</si>
  <si>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</si>
  <si>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</si>
  <si>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</si>
  <si>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</si>
  <si>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</si>
  <si>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</si>
  <si>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</si>
  <si>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</si>
  <si>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</si>
  <si>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</si>
  <si>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</si>
  <si>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</si>
  <si>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</si>
  <si>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</si>
  <si>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</si>
  <si>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</si>
  <si>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</si>
  <si>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</si>
  <si>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</si>
  <si>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</si>
  <si>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</si>
  <si>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</si>
  <si>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</si>
  <si>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</si>
  <si>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</si>
  <si>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</si>
  <si>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</si>
  <si>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</si>
  <si>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</si>
  <si>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</si>
  <si>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</si>
  <si>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</si>
  <si>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</si>
  <si>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</si>
  <si>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</si>
  <si>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</si>
  <si>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</si>
  <si>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</si>
  <si>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</si>
  <si>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</si>
  <si>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</si>
  <si>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</si>
  <si>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</si>
  <si>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</si>
  <si>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</si>
  <si>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</si>
  <si>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</si>
  <si>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</si>
  <si>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</si>
  <si>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</si>
  <si>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</si>
  <si>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</si>
  <si>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</si>
  <si>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</si>
  <si>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</si>
  <si>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</si>
  <si>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</si>
  <si>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</si>
  <si>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</si>
  <si>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</si>
  <si>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</si>
  <si>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</si>
  <si>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</si>
  <si>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</si>
  <si>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</si>
  <si>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</si>
  <si>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</si>
  <si>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</si>
  <si>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</si>
  <si>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</si>
  <si>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</si>
  <si>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</si>
  <si>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</si>
  <si>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</si>
  <si>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</si>
  <si>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</si>
  <si>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</si>
  <si>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</si>
  <si>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</si>
  <si>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</si>
  <si>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</si>
  <si>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</si>
  <si>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</si>
  <si>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</si>
  <si>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</si>
  <si>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</si>
  <si>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</si>
  <si>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</si>
  <si>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</si>
  <si>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</si>
  <si>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</si>
  <si>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</si>
  <si>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</si>
  <si>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</si>
  <si>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</si>
  <si>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</si>
  <si>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</si>
  <si>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</si>
  <si>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</si>
  <si>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</si>
  <si>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</si>
  <si>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</si>
  <si>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</si>
  <si>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</si>
  <si>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</si>
  <si>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</si>
  <si>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</si>
  <si>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</si>
  <si>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</si>
  <si>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</si>
  <si>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</si>
  <si>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</si>
  <si>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</si>
  <si>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</si>
  <si>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</si>
  <si>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</si>
  <si>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</si>
  <si>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</si>
  <si>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</si>
  <si>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</si>
  <si>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</si>
  <si>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</si>
  <si>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</si>
  <si>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</si>
  <si>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</si>
  <si>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</si>
  <si>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</si>
  <si>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</si>
  <si>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</si>
  <si>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</si>
  <si>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</si>
  <si>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</si>
  <si>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</si>
  <si>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</si>
  <si>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</si>
  <si>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</si>
  <si>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</si>
  <si>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</si>
  <si>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</si>
  <si>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</si>
  <si>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</si>
  <si>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</si>
  <si>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</si>
  <si>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</si>
  <si>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</si>
  <si>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</si>
  <si>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</si>
  <si>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</si>
  <si>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</si>
  <si>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</si>
  <si>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</si>
  <si>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</si>
  <si>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</si>
  <si>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</si>
  <si>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</si>
  <si>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</si>
  <si>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</si>
  <si>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</si>
  <si>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</si>
  <si>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</si>
  <si>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</si>
  <si>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</si>
  <si>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</si>
  <si>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</si>
  <si>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</si>
  <si>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</si>
  <si>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</si>
  <si>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</si>
  <si>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</si>
  <si>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</si>
  <si>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</si>
  <si>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</si>
  <si>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</si>
  <si>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</si>
  <si>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</si>
  <si>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</si>
  <si>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</si>
  <si>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</si>
  <si>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</si>
  <si>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</si>
  <si>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</si>
  <si>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</si>
  <si>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</si>
  <si>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</si>
  <si>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</si>
  <si>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</si>
  <si>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</si>
  <si>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</si>
  <si>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</si>
  <si>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</si>
  <si>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</si>
  <si>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</si>
  <si>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</si>
  <si>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</si>
  <si>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</si>
  <si>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</si>
  <si>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</si>
  <si>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</si>
  <si>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</si>
  <si>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</si>
  <si>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</si>
  <si>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</si>
  <si>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</si>
  <si>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</si>
  <si>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</si>
  <si>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</si>
  <si>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</si>
  <si>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</si>
  <si>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</si>
  <si>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</si>
  <si>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</si>
  <si>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</si>
  <si>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</si>
  <si>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</si>
  <si>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</si>
  <si>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</si>
  <si>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</si>
  <si>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</si>
  <si>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</si>
  <si>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</si>
  <si>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</si>
  <si>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</si>
  <si>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</si>
  <si>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</si>
  <si>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</si>
  <si>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</si>
  <si>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</si>
  <si>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</si>
  <si>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</si>
  <si>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</si>
  <si>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</si>
  <si>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</si>
  <si>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</si>
  <si>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</si>
  <si>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</si>
  <si>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</si>
  <si>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</si>
  <si>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</si>
  <si>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</si>
  <si>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</si>
  <si>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</si>
  <si>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</si>
  <si>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</si>
  <si>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</si>
  <si>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</si>
  <si>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</si>
  <si>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</si>
  <si>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</si>
  <si>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</si>
  <si>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</si>
  <si>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</si>
  <si>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</si>
  <si>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</si>
  <si>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</si>
  <si>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</si>
  <si>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</si>
  <si>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</si>
  <si>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</si>
  <si>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</si>
  <si>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</si>
  <si>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</si>
  <si>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</si>
  <si>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</si>
  <si>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</si>
  <si>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</si>
  <si>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</si>
  <si>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</si>
  <si>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</si>
  <si>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</si>
  <si>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</si>
  <si>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</si>
  <si>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</si>
  <si>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</si>
  <si>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</si>
  <si>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</si>
  <si>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</si>
  <si>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</si>
  <si>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</si>
  <si>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</si>
  <si>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</si>
  <si>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</si>
  <si>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</si>
  <si>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</si>
  <si>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</si>
  <si>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</si>
  <si>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</si>
  <si>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</si>
  <si>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</si>
  <si>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</si>
  <si>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</si>
  <si>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</si>
  <si>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</si>
  <si>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</si>
  <si>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</si>
  <si>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</si>
  <si>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</si>
  <si>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</si>
  <si>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</si>
  <si>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</si>
  <si>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</si>
  <si>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</si>
  <si>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</si>
  <si>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</si>
  <si>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</si>
  <si>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</si>
  <si>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</si>
  <si>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</si>
  <si>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</si>
  <si>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</si>
  <si>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</si>
  <si>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</si>
  <si>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</si>
  <si>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</si>
  <si>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</si>
  <si>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</si>
  <si>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</si>
  <si>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</si>
  <si>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</si>
  <si>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</si>
  <si>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</si>
  <si>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</si>
  <si>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</si>
  <si>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</si>
  <si>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</si>
  <si>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</si>
  <si>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</si>
  <si>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</si>
  <si>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</si>
  <si>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</si>
  <si>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</si>
  <si>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</si>
  <si>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</si>
  <si>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</si>
  <si>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</si>
  <si>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</si>
  <si>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</si>
  <si>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</si>
  <si>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</si>
  <si>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</si>
  <si>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</si>
  <si>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</si>
  <si>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</si>
  <si>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</si>
  <si>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</si>
  <si>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</si>
  <si>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</si>
  <si>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</si>
  <si>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</si>
  <si>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</si>
  <si>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</si>
  <si>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</si>
  <si>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</si>
  <si>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</si>
  <si>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</si>
  <si>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</si>
  <si>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</si>
  <si>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</si>
  <si>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</si>
  <si>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</si>
  <si>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</si>
  <si>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</si>
  <si>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</si>
  <si>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</si>
  <si>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</si>
  <si>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</si>
  <si>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</si>
  <si>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</si>
  <si>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</si>
  <si>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</si>
  <si>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</si>
  <si>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</si>
  <si>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</si>
  <si>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</si>
  <si>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</si>
  <si>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</si>
  <si>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</si>
  <si>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</si>
  <si>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</si>
  <si>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</si>
  <si>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</si>
  <si>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</si>
  <si>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</si>
  <si>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</si>
  <si>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</si>
  <si>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</si>
  <si>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</si>
  <si>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</si>
  <si>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</si>
  <si>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</si>
  <si>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</si>
  <si>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</si>
  <si>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</si>
  <si>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</si>
  <si>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</si>
  <si>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</si>
  <si>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</si>
  <si>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</si>
  <si>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</si>
  <si>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</si>
  <si>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</si>
  <si>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</si>
  <si>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</si>
  <si>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</si>
  <si>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</si>
  <si>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</si>
  <si>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</si>
  <si>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</si>
  <si>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</si>
  <si>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</si>
  <si>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</si>
  <si>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</si>
  <si>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</si>
  <si>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</si>
  <si>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</si>
  <si>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</si>
  <si>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</si>
  <si>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</si>
  <si>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</si>
  <si>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</si>
  <si>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</si>
  <si>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</si>
  <si>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</si>
  <si>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</si>
  <si>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</si>
  <si>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</si>
  <si>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</si>
  <si>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</si>
  <si>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</si>
  <si>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</si>
  <si>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</si>
  <si>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</si>
  <si>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</si>
  <si>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</si>
  <si>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</si>
  <si>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</si>
  <si>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</si>
  <si>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</si>
  <si>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</si>
  <si>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</si>
  <si>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</si>
  <si>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</si>
  <si>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</si>
  <si>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</si>
  <si>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</si>
  <si>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</si>
  <si>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</si>
  <si>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</si>
  <si>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</si>
  <si>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</si>
  <si>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</si>
  <si>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</si>
  <si>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</si>
  <si>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</si>
  <si>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</si>
  <si>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</si>
  <si>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</si>
  <si>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</si>
  <si>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</si>
  <si>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</si>
  <si>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</si>
  <si>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</si>
  <si>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</si>
  <si>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</si>
  <si>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</si>
  <si>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</si>
  <si>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</si>
  <si>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</si>
  <si>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</si>
  <si>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</si>
  <si>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</si>
  <si>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</si>
  <si>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</si>
  <si>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</si>
  <si>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</si>
  <si>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</si>
  <si>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</si>
  <si>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</si>
  <si>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</si>
  <si>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</si>
  <si>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</si>
  <si>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</si>
  <si>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</si>
  <si>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</si>
  <si>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</si>
  <si>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</si>
  <si>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</si>
  <si>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</si>
  <si>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</si>
  <si>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</si>
  <si>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</si>
  <si>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</si>
  <si>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</si>
  <si>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</si>
  <si>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</si>
  <si>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</si>
  <si>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</si>
  <si>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</si>
  <si>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</si>
  <si>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</si>
  <si>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</si>
  <si>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</si>
  <si>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</si>
  <si>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</si>
  <si>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</si>
  <si>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</si>
  <si>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</si>
  <si>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</si>
  <si>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</si>
  <si>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</si>
  <si>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</si>
  <si>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</si>
  <si>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</si>
  <si>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</si>
  <si>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</si>
  <si>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</si>
  <si>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</si>
  <si>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</si>
  <si>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</si>
  <si>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</si>
  <si>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</si>
  <si>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</si>
  <si>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</si>
  <si>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</si>
  <si>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</si>
  <si>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</si>
  <si>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</si>
  <si>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</si>
  <si>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</si>
  <si>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</si>
  <si>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</si>
  <si>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</si>
  <si>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</si>
  <si>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</si>
  <si>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</si>
  <si>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</si>
  <si>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</si>
  <si>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</si>
  <si>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</si>
  <si>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</si>
  <si>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</si>
  <si>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</si>
  <si>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</si>
  <si>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</si>
  <si>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</si>
  <si>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</si>
  <si>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</si>
  <si>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</si>
  <si>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</si>
  <si>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</si>
  <si>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</si>
  <si>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</si>
  <si>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</si>
  <si>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</si>
  <si>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</si>
  <si>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</si>
  <si>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</si>
  <si>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</si>
  <si>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</si>
  <si>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</si>
  <si>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</si>
  <si>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</si>
  <si>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</si>
  <si>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</si>
  <si>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</si>
  <si>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</si>
  <si>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</si>
  <si>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</si>
  <si>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</si>
  <si>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</si>
  <si>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</si>
  <si>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</si>
  <si>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</si>
  <si>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</si>
  <si>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</si>
  <si>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</si>
  <si>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</si>
  <si>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</si>
  <si>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</si>
  <si>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</si>
  <si>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</si>
  <si>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</si>
  <si>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</si>
  <si>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</si>
  <si>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</si>
  <si>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</si>
  <si>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</si>
  <si>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</si>
  <si>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</si>
  <si>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</si>
  <si>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</si>
  <si>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</si>
  <si>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</si>
  <si>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</si>
  <si>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</si>
  <si>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</si>
  <si>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</si>
  <si>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</si>
  <si>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</si>
  <si>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</si>
  <si>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</si>
  <si>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</si>
  <si>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</si>
  <si>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</si>
  <si>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</si>
  <si>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</si>
  <si>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</si>
  <si>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</si>
  <si>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</si>
  <si>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</si>
  <si>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</si>
  <si>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</si>
  <si>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</si>
  <si>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</si>
  <si>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</si>
  <si>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</si>
  <si>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</si>
  <si>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</si>
  <si>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</si>
  <si>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</si>
  <si>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</si>
  <si>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</si>
  <si>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</si>
  <si>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</si>
  <si>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</si>
  <si>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</si>
  <si>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</si>
  <si>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</si>
  <si>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</si>
  <si>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</si>
  <si>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</si>
  <si>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</si>
  <si>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</si>
  <si>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</si>
  <si>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</si>
  <si>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</si>
  <si>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</si>
  <si>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</si>
  <si>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</si>
  <si>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</si>
  <si>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</si>
  <si>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</si>
  <si>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</si>
  <si>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</si>
  <si>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</si>
  <si>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</si>
  <si>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</si>
  <si>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</si>
  <si>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</si>
  <si>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</si>
  <si>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</si>
  <si>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</si>
  <si>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</si>
  <si>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</si>
  <si>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</si>
  <si>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</si>
  <si>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</si>
  <si>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</si>
  <si>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</si>
  <si>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</si>
  <si>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</si>
  <si>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</si>
  <si>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</si>
  <si>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</si>
  <si>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</si>
  <si>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</si>
  <si>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</si>
  <si>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</si>
  <si>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</si>
  <si>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</si>
  <si>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</si>
  <si>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</si>
  <si>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</si>
  <si>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</si>
  <si>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</si>
  <si>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</si>
  <si>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</si>
  <si>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</si>
  <si>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</si>
  <si>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</si>
  <si>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</si>
  <si>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</si>
  <si>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</si>
  <si>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</si>
  <si>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</si>
  <si>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</si>
  <si>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</si>
  <si>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</si>
  <si>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</si>
  <si>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</si>
  <si>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</si>
  <si>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</si>
  <si>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</si>
  <si>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</si>
  <si>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</si>
  <si>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</si>
  <si>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</si>
  <si>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</si>
  <si>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</si>
  <si>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</si>
  <si>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</si>
  <si>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</si>
  <si>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</si>
  <si>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</si>
  <si>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</si>
  <si>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</si>
  <si>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</si>
  <si>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</si>
  <si>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</si>
  <si>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</si>
  <si>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</si>
  <si>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</si>
  <si>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</si>
  <si>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</si>
  <si>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</si>
  <si>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</si>
  <si>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</si>
  <si>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</si>
  <si>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</si>
  <si>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</si>
  <si>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</si>
  <si>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</si>
  <si>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</si>
  <si>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</si>
  <si>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</si>
  <si>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</si>
  <si>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</si>
  <si>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</si>
  <si>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</si>
  <si>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</si>
  <si>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</si>
  <si>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</si>
  <si>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</si>
  <si>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</si>
  <si>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</si>
  <si>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</si>
  <si>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</si>
  <si>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</si>
  <si>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</si>
  <si>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</si>
  <si>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</si>
  <si>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</si>
  <si>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</si>
  <si>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</si>
  <si>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</si>
  <si>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</si>
  <si>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</si>
  <si>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</si>
  <si>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</si>
  <si>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</si>
  <si>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</si>
  <si>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</si>
  <si>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</si>
  <si>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</si>
  <si>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</si>
  <si>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</si>
  <si>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</si>
  <si>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</si>
  <si>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</si>
  <si>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</si>
  <si>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</si>
  <si>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</si>
  <si>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</si>
  <si>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</si>
  <si>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</si>
  <si>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</si>
  <si>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</si>
  <si>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</si>
  <si>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</si>
  <si>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</si>
  <si>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</si>
  <si>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</si>
  <si>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</si>
  <si>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</si>
  <si>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</si>
  <si>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</si>
  <si>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</si>
  <si>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</si>
  <si>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</si>
  <si>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</si>
  <si>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</si>
  <si>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</si>
  <si>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</si>
  <si>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</si>
  <si>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</si>
  <si>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</si>
  <si>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</si>
  <si>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</si>
  <si>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</si>
  <si>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</si>
  <si>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</si>
  <si>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</si>
  <si>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</si>
  <si>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</si>
  <si>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</si>
  <si>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</si>
  <si>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</si>
  <si>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</si>
  <si>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</si>
  <si>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</si>
  <si>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</si>
  <si>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</si>
  <si>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</si>
  <si>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</si>
  <si>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</si>
  <si>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</si>
  <si>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</si>
  <si>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</si>
  <si>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</si>
  <si>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</si>
  <si>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</si>
  <si>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</si>
  <si>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</si>
  <si>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</si>
  <si>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</si>
  <si>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</si>
  <si>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</si>
  <si>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</si>
  <si>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</si>
  <si>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</si>
  <si>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</si>
  <si>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</si>
  <si>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</si>
  <si>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</si>
  <si>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</si>
  <si>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</si>
  <si>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</si>
  <si>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</si>
  <si>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</si>
  <si>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</si>
  <si>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</si>
  <si>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</si>
  <si>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</si>
  <si>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</si>
  <si>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</si>
  <si>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</si>
  <si>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</si>
  <si>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</si>
  <si>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</si>
  <si>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</si>
  <si>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</si>
  <si>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</si>
  <si>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</si>
  <si>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</si>
  <si>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</si>
  <si>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</si>
  <si>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</si>
  <si>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</si>
  <si>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</si>
  <si>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</si>
  <si>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</si>
  <si>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</si>
  <si>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</si>
  <si>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</si>
  <si>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</si>
  <si>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</si>
  <si>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</si>
  <si>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</si>
  <si>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</si>
  <si>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</si>
  <si>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</si>
  <si>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</si>
  <si>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</si>
  <si>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</si>
  <si>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</si>
  <si>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</si>
  <si>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</si>
  <si>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</si>
  <si>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</si>
  <si>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</si>
  <si>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</si>
  <si>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</si>
  <si>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</si>
  <si>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</si>
  <si>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</si>
  <si>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</si>
  <si>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</si>
  <si>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</si>
  <si>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</si>
  <si>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</si>
  <si>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</si>
  <si>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</si>
  <si>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</si>
  <si>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</si>
  <si>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</si>
  <si>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</si>
  <si>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</si>
  <si>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</si>
  <si>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</si>
  <si>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</si>
  <si>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</si>
  <si>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</si>
  <si>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</si>
  <si>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</si>
  <si>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</si>
  <si>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</si>
  <si>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</si>
  <si>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</si>
  <si>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</si>
  <si>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</si>
  <si>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</si>
  <si>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</si>
  <si>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</si>
  <si>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</si>
  <si>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</si>
  <si>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</si>
  <si>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</si>
  <si>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</si>
  <si>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</si>
  <si>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</si>
  <si>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</si>
  <si>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</si>
  <si>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</si>
  <si>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</si>
  <si>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</si>
  <si>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</si>
  <si>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</si>
  <si>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</si>
  <si>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</si>
  <si>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</si>
  <si>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</si>
  <si>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</si>
  <si>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</si>
  <si>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</si>
  <si>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</si>
  <si>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</si>
  <si>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</si>
  <si>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</si>
  <si>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</si>
  <si>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</si>
  <si>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</si>
  <si>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</si>
  <si>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</si>
  <si>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</si>
  <si>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</si>
  <si>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</si>
  <si>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</si>
  <si>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</si>
  <si>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</si>
  <si>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</si>
  <si>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</si>
  <si>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</si>
  <si>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</si>
  <si>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</si>
  <si>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</si>
  <si>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</si>
  <si>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</si>
  <si>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</si>
  <si>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</si>
  <si>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</si>
  <si>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</si>
  <si>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</si>
  <si>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</si>
  <si>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</si>
  <si>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</si>
  <si>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</si>
  <si>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</si>
  <si>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</si>
  <si>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</si>
  <si>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</si>
  <si>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</si>
  <si>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</si>
  <si>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</si>
  <si>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</si>
  <si>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</si>
  <si>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</si>
  <si>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</si>
  <si>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</si>
  <si>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</si>
  <si>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</si>
  <si>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</si>
  <si>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</si>
  <si>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</si>
  <si>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</si>
  <si>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</si>
  <si>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</si>
  <si>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</si>
  <si>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</si>
  <si>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</si>
  <si>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</si>
  <si>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</si>
  <si>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</si>
  <si>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</si>
  <si>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</si>
  <si>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</si>
  <si>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</si>
  <si>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</si>
  <si>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</si>
  <si>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</si>
  <si>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</si>
  <si>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</si>
  <si>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</si>
  <si>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</si>
  <si>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</si>
  <si>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</si>
  <si>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</si>
  <si>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</si>
  <si>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</si>
  <si>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</si>
  <si>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</si>
  <si>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</si>
  <si>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</si>
  <si>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</si>
  <si>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</si>
  <si>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</si>
  <si>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</si>
  <si>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</si>
  <si>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</si>
  <si>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</si>
  <si>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</si>
  <si>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</si>
  <si>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</si>
  <si>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</si>
  <si>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</si>
  <si>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</si>
  <si>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</si>
  <si>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</si>
  <si>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</si>
  <si>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</si>
  <si>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</si>
  <si>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</si>
  <si>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</si>
  <si>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</si>
  <si>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</si>
  <si>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</si>
  <si>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</si>
  <si>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</si>
  <si>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</si>
  <si>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</si>
  <si>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</si>
  <si>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</si>
  <si>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</si>
  <si>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</si>
  <si>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</si>
  <si>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</si>
  <si>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</si>
  <si>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</si>
  <si>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</si>
  <si>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</si>
  <si>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</si>
  <si>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</si>
  <si>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</si>
  <si>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</si>
  <si>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</si>
  <si>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</si>
  <si>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</si>
  <si>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</si>
  <si>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</si>
  <si>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</si>
  <si>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</si>
  <si>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</si>
  <si>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</si>
  <si>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</si>
  <si>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</si>
  <si>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</si>
  <si>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</si>
  <si>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</si>
  <si>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</si>
  <si>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</si>
  <si>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</si>
  <si>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</si>
  <si>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</si>
  <si>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</si>
  <si>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</si>
  <si>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</si>
  <si>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</si>
  <si>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</si>
  <si>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</si>
  <si>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</si>
  <si>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</si>
  <si>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</si>
  <si>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</si>
  <si>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</si>
  <si>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</si>
  <si>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</si>
  <si>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</si>
  <si>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</si>
  <si>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</si>
  <si>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</si>
  <si>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</si>
  <si>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</si>
  <si>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</si>
  <si>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</si>
  <si>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</si>
  <si>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</si>
  <si>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</si>
  <si>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</si>
  <si>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</si>
  <si>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</si>
  <si>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</si>
  <si>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</si>
  <si>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</si>
  <si>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</si>
  <si>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</si>
  <si>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</si>
  <si>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</si>
  <si>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</si>
  <si>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</si>
  <si>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</si>
  <si>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</si>
  <si>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</si>
  <si>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</si>
  <si>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</si>
  <si>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</si>
  <si>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</si>
  <si>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</si>
  <si>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</si>
  <si>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</si>
  <si>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</si>
  <si>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</si>
  <si>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</si>
  <si>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</si>
  <si>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</si>
  <si>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</si>
  <si>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</si>
  <si>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</si>
  <si>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</si>
  <si>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</si>
  <si>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</si>
  <si>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</si>
  <si>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</si>
  <si>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</si>
  <si>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</si>
  <si>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</si>
  <si>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</si>
  <si>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</si>
  <si>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</si>
  <si>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</si>
  <si>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</si>
  <si>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</si>
  <si>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</si>
  <si>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</si>
  <si>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</si>
  <si>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</si>
  <si>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</si>
  <si>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</si>
  <si>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</si>
  <si>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</si>
  <si>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</si>
  <si>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</si>
  <si>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</si>
  <si>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</si>
  <si>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</si>
  <si>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</si>
  <si>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</si>
  <si>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</si>
  <si>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</si>
  <si>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</si>
  <si>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</si>
  <si>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</si>
  <si>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</si>
  <si>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</si>
  <si>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</si>
  <si>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</si>
  <si>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</si>
  <si>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</si>
  <si>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</si>
  <si>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</si>
  <si>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</si>
  <si>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</si>
  <si>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</si>
  <si>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</si>
  <si>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</si>
  <si>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</si>
  <si>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</si>
  <si>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</si>
  <si>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</si>
  <si>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</si>
  <si>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</si>
  <si>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</si>
  <si>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</si>
  <si>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</si>
  <si>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</si>
  <si>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</si>
  <si>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</si>
  <si>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</si>
  <si>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</si>
  <si>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</si>
  <si>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</si>
  <si>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</si>
  <si>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</si>
  <si>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</si>
  <si>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</si>
  <si>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</si>
  <si>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</si>
  <si>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</si>
  <si>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</si>
  <si>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</si>
  <si>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</si>
  <si>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</si>
  <si>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</si>
  <si>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</si>
  <si>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</si>
  <si>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</si>
  <si>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</si>
  <si>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</si>
  <si>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</si>
  <si>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</si>
  <si>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</si>
  <si>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</si>
  <si>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</si>
  <si>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</si>
  <si>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</si>
  <si>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</si>
  <si>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</si>
  <si>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</si>
  <si>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</si>
  <si>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</si>
  <si>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</si>
  <si>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</si>
  <si>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</si>
  <si>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</si>
  <si>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</si>
  <si>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</si>
  <si>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</si>
  <si>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</si>
  <si>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</si>
  <si>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</si>
  <si>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</si>
  <si>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</si>
  <si>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</si>
  <si>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</si>
  <si>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</si>
  <si>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</si>
  <si>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</si>
  <si>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</si>
  <si>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</si>
  <si>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</si>
  <si>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</si>
  <si>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</si>
  <si>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</si>
  <si>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</si>
  <si>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</si>
  <si>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</si>
  <si>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</si>
  <si>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</si>
  <si>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</si>
  <si>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</si>
  <si>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</si>
  <si>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</si>
  <si>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</si>
  <si>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</si>
  <si>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</si>
  <si>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</si>
  <si>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</si>
  <si>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</si>
  <si>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</si>
  <si>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</si>
  <si>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</si>
  <si>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</si>
  <si>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</si>
  <si>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</si>
  <si>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</si>
  <si>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</si>
  <si>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</si>
  <si>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</si>
  <si>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</si>
  <si>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</si>
  <si>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</si>
  <si>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</si>
  <si>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</si>
  <si>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</si>
  <si>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</si>
  <si>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</si>
  <si>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</si>
  <si>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</si>
  <si>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</si>
  <si>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</si>
  <si>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</si>
  <si>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</si>
  <si>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</si>
  <si>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</si>
  <si>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</si>
  <si>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</si>
  <si>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</si>
  <si>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</si>
  <si>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</si>
  <si>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</si>
  <si>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</si>
  <si>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</si>
  <si>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</si>
  <si>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</si>
  <si>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</si>
  <si>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</si>
  <si>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</si>
  <si>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</si>
  <si>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</si>
  <si>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</si>
  <si>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</si>
  <si>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</si>
  <si>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</si>
  <si>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</si>
  <si>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</si>
  <si>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</si>
  <si>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</si>
  <si>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</si>
  <si>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</si>
  <si>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</si>
  <si>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</si>
  <si>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</si>
  <si>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</si>
  <si>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</si>
  <si>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</si>
  <si>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</si>
  <si>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</si>
  <si>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</si>
  <si>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</si>
  <si>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</si>
  <si>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</si>
  <si>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</si>
  <si>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</si>
  <si>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</si>
  <si>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</si>
  <si>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</si>
  <si>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</si>
  <si>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</si>
  <si>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</si>
  <si>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</si>
  <si>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</si>
  <si>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</si>
  <si>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</si>
  <si>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</si>
  <si>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</si>
  <si>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</si>
  <si>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</si>
  <si>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</si>
  <si>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</si>
  <si>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</si>
  <si>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</si>
  <si>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</si>
  <si>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</si>
  <si>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</si>
  <si>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</si>
  <si>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</si>
  <si>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</si>
  <si>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</si>
  <si>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</si>
  <si>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</si>
  <si>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</si>
  <si>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</si>
  <si>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</si>
  <si>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</si>
  <si>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</si>
  <si>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</si>
  <si>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</si>
  <si>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</si>
  <si>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</si>
  <si>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</si>
  <si>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</si>
  <si>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</si>
  <si>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</si>
  <si>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</si>
  <si>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</si>
  <si>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</si>
  <si>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</si>
  <si>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</si>
  <si>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</si>
  <si>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</si>
  <si>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</si>
  <si>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</si>
  <si>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</si>
  <si>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</si>
  <si>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</si>
  <si>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</si>
  <si>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</si>
  <si>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</si>
  <si>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</si>
  <si>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</si>
  <si>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</si>
  <si>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</si>
  <si>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</si>
  <si>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</si>
  <si>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</si>
  <si>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</si>
  <si>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</si>
  <si>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</si>
  <si>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</si>
  <si>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</si>
  <si>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</si>
  <si>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</si>
  <si>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</si>
  <si>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</si>
  <si>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</si>
  <si>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</si>
  <si>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</si>
  <si>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</si>
  <si>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</si>
  <si>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</si>
  <si>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</si>
  <si>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</si>
  <si>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</si>
  <si>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</si>
  <si>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</si>
  <si>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</si>
  <si>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</si>
  <si>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</si>
  <si>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</si>
  <si>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</si>
  <si>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</si>
  <si>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</si>
  <si>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</si>
  <si>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</si>
  <si>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</si>
  <si>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</si>
  <si>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</si>
  <si>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</si>
  <si>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</si>
  <si>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</si>
  <si>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</si>
  <si>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</si>
  <si>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</si>
  <si>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</si>
  <si>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</si>
  <si>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</si>
  <si>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</si>
  <si>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</si>
  <si>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</si>
  <si>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</si>
  <si>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</si>
  <si>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</si>
  <si>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</si>
  <si>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</si>
  <si>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</si>
  <si>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</si>
  <si>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</si>
  <si>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</si>
  <si>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</si>
  <si>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</si>
  <si>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</si>
  <si>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</si>
  <si>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</si>
  <si>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</si>
  <si>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</si>
  <si>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</si>
  <si>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</si>
  <si>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</si>
  <si>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</si>
  <si>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</si>
  <si>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</si>
  <si>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</si>
  <si>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</si>
  <si>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</si>
  <si>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</si>
  <si>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</si>
  <si>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</si>
  <si>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</si>
  <si>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</si>
  <si>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</si>
  <si>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</si>
  <si>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</si>
  <si>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</si>
  <si>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</si>
  <si>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</si>
  <si>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</si>
  <si>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</si>
  <si>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</si>
  <si>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</si>
  <si>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</si>
  <si>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</si>
  <si>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</si>
  <si>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</si>
  <si>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</si>
  <si>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</si>
  <si>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</si>
  <si>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</si>
  <si>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</si>
  <si>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</si>
  <si>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</si>
  <si>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</si>
  <si>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</si>
  <si>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</si>
  <si>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</si>
  <si>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</si>
  <si>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</si>
  <si>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</si>
  <si>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</si>
  <si>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</si>
  <si>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</si>
  <si>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</si>
  <si>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</si>
  <si>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</si>
  <si>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</si>
  <si>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</si>
  <si>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</si>
  <si>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</si>
  <si>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</si>
  <si>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</si>
  <si>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</si>
  <si>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</si>
  <si>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</si>
  <si>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</si>
  <si>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</si>
  <si>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</si>
  <si>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</si>
  <si>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</si>
  <si>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</si>
  <si>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</si>
  <si>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</si>
  <si>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</si>
  <si>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</si>
  <si>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</si>
  <si>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</si>
  <si>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</si>
  <si>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</si>
  <si>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</si>
  <si>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</si>
  <si>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</si>
  <si>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</si>
  <si>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</si>
  <si>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</si>
  <si>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</si>
  <si>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</si>
  <si>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</si>
  <si>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</si>
  <si>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</si>
  <si>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</si>
  <si>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</si>
  <si>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</si>
  <si>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</si>
  <si>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</si>
  <si>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</si>
  <si>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</si>
  <si>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</si>
  <si>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</si>
  <si>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</si>
  <si>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</si>
  <si>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</si>
  <si>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</si>
  <si>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</si>
  <si>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</si>
  <si>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</si>
  <si>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</si>
  <si>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</si>
  <si>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</si>
  <si>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</si>
  <si>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</si>
  <si>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</si>
  <si>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</si>
  <si>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</si>
  <si>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</si>
  <si>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</si>
  <si>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</si>
  <si>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</si>
  <si>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</si>
  <si>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</si>
  <si>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</si>
  <si>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</si>
  <si>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</si>
  <si>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</si>
  <si>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</si>
  <si>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</si>
  <si>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</si>
  <si>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</si>
  <si>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</si>
  <si>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</si>
  <si>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</si>
  <si>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</si>
  <si>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</si>
  <si>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</si>
  <si>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</si>
  <si>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</si>
  <si>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</si>
  <si>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</si>
  <si>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</si>
  <si>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</si>
  <si>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</si>
  <si>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</si>
  <si>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</si>
  <si>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</si>
  <si>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</si>
  <si>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</si>
  <si>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</si>
  <si>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</si>
  <si>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</si>
  <si>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</si>
  <si>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</si>
  <si>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</si>
  <si>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</si>
  <si>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</si>
  <si>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</si>
  <si>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</si>
  <si>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</si>
  <si>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</si>
  <si>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</si>
  <si>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</si>
  <si>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</si>
  <si>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</si>
  <si>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</si>
  <si>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</si>
  <si>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</si>
  <si>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</si>
  <si>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</si>
  <si>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</si>
  <si>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</si>
  <si>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</si>
  <si>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</si>
  <si>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</si>
  <si>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</si>
  <si>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</si>
  <si>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</si>
  <si>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</si>
  <si>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</si>
  <si>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</si>
  <si>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</si>
  <si>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</si>
  <si>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</si>
  <si>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</si>
  <si>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</si>
  <si>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</si>
  <si>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</si>
  <si>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</si>
  <si>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</si>
  <si>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</si>
  <si>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</si>
  <si>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</si>
  <si>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</si>
  <si>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</si>
  <si>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</si>
  <si>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</si>
  <si>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</si>
  <si>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</si>
  <si>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</si>
  <si>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</si>
  <si>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</si>
  <si>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</si>
  <si>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</si>
  <si>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</si>
  <si>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</si>
  <si>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</si>
  <si>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</si>
  <si>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</si>
  <si>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</si>
  <si>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</si>
  <si>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</si>
  <si>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</si>
  <si>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</si>
  <si>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</si>
  <si>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</si>
  <si>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</si>
  <si>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</si>
  <si>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</si>
  <si>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</si>
  <si>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</si>
  <si>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</si>
  <si>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</si>
  <si>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</si>
  <si>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</si>
  <si>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</si>
  <si>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</si>
  <si>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</si>
  <si>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</si>
  <si>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</si>
  <si>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</si>
  <si>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</si>
  <si>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</si>
  <si>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</si>
  <si>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</si>
  <si>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</si>
  <si>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</si>
  <si>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</si>
  <si>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</si>
  <si>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</si>
  <si>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</si>
  <si>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</si>
  <si>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</si>
  <si>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</si>
  <si>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</si>
  <si>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</si>
  <si>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</si>
  <si>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</si>
  <si>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</si>
  <si>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</si>
  <si>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</si>
  <si>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</si>
  <si>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</si>
  <si>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</si>
  <si>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</si>
  <si>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</si>
  <si>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</si>
  <si>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</si>
  <si>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</si>
  <si>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</si>
  <si>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</si>
  <si>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</si>
  <si>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</si>
  <si>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</si>
  <si>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</si>
  <si>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</si>
  <si>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</si>
  <si>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</si>
  <si>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</si>
  <si>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</si>
  <si>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</si>
  <si>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</si>
  <si>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</si>
  <si>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</si>
  <si>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</si>
  <si>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</si>
  <si>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</si>
  <si>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</si>
  <si>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</si>
  <si>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</si>
  <si>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</si>
  <si>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</si>
  <si>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</si>
  <si>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</si>
  <si>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</si>
  <si>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</si>
  <si>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</si>
  <si>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</si>
  <si>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</si>
  <si>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</si>
  <si>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</si>
  <si>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</si>
  <si>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</si>
  <si>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</si>
  <si>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</si>
  <si>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</si>
  <si>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</si>
  <si>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</si>
  <si>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</si>
  <si>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</si>
  <si>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</si>
  <si>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</si>
  <si>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</si>
  <si>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</si>
  <si>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</si>
  <si>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</si>
  <si>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</si>
  <si>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</si>
  <si>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</si>
  <si>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</si>
  <si>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</si>
  <si>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</si>
  <si>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</si>
  <si>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</si>
  <si>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</si>
  <si>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</si>
  <si>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</si>
  <si>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</si>
  <si>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</si>
  <si>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</si>
  <si>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</si>
  <si>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</si>
  <si>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</si>
  <si>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</si>
  <si>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</si>
  <si>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</si>
  <si>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</si>
  <si>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</si>
  <si>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</si>
  <si>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</si>
  <si>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</si>
  <si>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</si>
  <si>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</si>
  <si>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</si>
  <si>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</si>
  <si>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</si>
  <si>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</si>
  <si>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</si>
  <si>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</si>
  <si>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</si>
  <si>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</si>
  <si>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</si>
  <si>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</si>
  <si>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</si>
  <si>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</si>
  <si>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</si>
  <si>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</si>
  <si>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</si>
  <si>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</si>
  <si>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</si>
  <si>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</si>
  <si>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</si>
  <si>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</si>
  <si>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</si>
  <si>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</si>
  <si>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</si>
  <si>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</si>
  <si>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</si>
  <si>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</si>
  <si>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</si>
  <si>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</si>
  <si>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</si>
  <si>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</si>
  <si>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</si>
  <si>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</si>
  <si>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</si>
  <si>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</si>
  <si>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</si>
  <si>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</si>
  <si>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</si>
  <si>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</si>
  <si>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</si>
  <si>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</si>
  <si>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</si>
  <si>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</si>
  <si>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</si>
  <si>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</si>
  <si>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</si>
  <si>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</si>
  <si>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</si>
  <si>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</si>
  <si>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</si>
  <si>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</si>
  <si>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</si>
  <si>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</si>
  <si>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</si>
  <si>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</si>
  <si>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</si>
  <si>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</si>
  <si>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</si>
  <si>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</si>
  <si>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</si>
  <si>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</si>
  <si>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</si>
  <si>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</si>
  <si>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</si>
  <si>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</si>
  <si>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</si>
  <si>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</si>
  <si>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</si>
  <si>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</si>
  <si>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</si>
  <si>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</si>
  <si>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</si>
  <si>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</si>
  <si>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</si>
  <si>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</si>
  <si>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</si>
  <si>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</si>
  <si>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</si>
  <si>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</si>
  <si>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</si>
  <si>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</si>
  <si>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</si>
  <si>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</si>
  <si>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</si>
  <si>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</si>
  <si>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</si>
  <si>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</si>
  <si>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</si>
  <si>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</si>
  <si>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</si>
  <si>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</si>
  <si>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</si>
  <si>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</si>
  <si>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</si>
  <si>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</si>
  <si>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</si>
  <si>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</si>
  <si>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</si>
  <si>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</si>
  <si>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</si>
  <si>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</si>
  <si>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</si>
  <si>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</si>
  <si>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</si>
  <si>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</si>
  <si>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</si>
  <si>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</si>
  <si>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</si>
  <si>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</si>
  <si>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</si>
  <si>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</si>
  <si>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</si>
  <si>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</si>
  <si>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</si>
  <si>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</si>
  <si>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</si>
  <si>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</si>
  <si>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</si>
  <si>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</si>
  <si>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</si>
  <si>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</si>
  <si>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</si>
  <si>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</si>
  <si>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</si>
  <si>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</si>
  <si>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</si>
  <si>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</si>
  <si>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</si>
  <si>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</si>
  <si>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</si>
  <si>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</si>
  <si>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</si>
  <si>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</si>
  <si>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</si>
  <si>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</si>
  <si>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</si>
  <si>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</si>
  <si>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</si>
  <si>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</si>
  <si>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</si>
  <si>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</si>
  <si>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</si>
  <si>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</si>
  <si>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</si>
  <si>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</si>
  <si>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</si>
  <si>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</si>
  <si>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</si>
  <si>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</si>
  <si>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</si>
  <si>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</si>
  <si>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</si>
  <si>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</si>
  <si>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</si>
  <si>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</si>
  <si>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</si>
  <si>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</si>
  <si>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</si>
  <si>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</si>
  <si>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</si>
  <si>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</si>
  <si>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</si>
  <si>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</si>
  <si>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</si>
  <si>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</si>
  <si>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</si>
  <si>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</si>
  <si>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</si>
  <si>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</si>
  <si>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</si>
  <si>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</si>
  <si>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</si>
  <si>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</si>
  <si>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</si>
  <si>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</si>
  <si>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</si>
  <si>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</si>
  <si>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</si>
  <si>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</si>
  <si>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</si>
  <si>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</si>
  <si>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</si>
  <si>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</si>
  <si>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</si>
  <si>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</si>
  <si>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</si>
  <si>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</si>
  <si>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</si>
  <si>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</si>
  <si>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</si>
  <si>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</si>
  <si>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</si>
  <si>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</si>
  <si>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</si>
  <si>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</si>
  <si>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</si>
  <si>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</si>
  <si>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</si>
  <si>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</si>
  <si>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</si>
  <si>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</si>
  <si>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</si>
  <si>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</si>
  <si>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</si>
  <si>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</si>
  <si>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</si>
  <si>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</si>
  <si>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</si>
  <si>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</si>
  <si>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</si>
  <si>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</si>
  <si>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</si>
  <si>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</si>
  <si>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</si>
  <si>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</si>
  <si>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</si>
  <si>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</si>
  <si>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</si>
  <si>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</si>
  <si>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</si>
  <si>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</si>
  <si>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</si>
  <si>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</si>
  <si>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</si>
  <si>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</si>
  <si>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</si>
  <si>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</si>
  <si>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</si>
  <si>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</si>
  <si>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</si>
  <si>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</si>
  <si>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</si>
  <si>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</si>
  <si>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</si>
  <si>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</si>
  <si>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</si>
  <si>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</si>
  <si>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</si>
  <si>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</si>
  <si>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</si>
  <si>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</si>
  <si>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</si>
  <si>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</si>
  <si>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</si>
  <si>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</si>
  <si>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</si>
  <si>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</si>
  <si>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</si>
  <si>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</si>
  <si>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</si>
  <si>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</si>
  <si>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</si>
  <si>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</si>
  <si>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</si>
  <si>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</si>
  <si>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</si>
  <si>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</si>
  <si>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</si>
  <si>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</si>
  <si>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</si>
  <si>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</si>
  <si>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</si>
  <si>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</si>
  <si>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</si>
  <si>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</si>
  <si>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</si>
  <si>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</si>
  <si>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</si>
  <si>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</si>
  <si>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</si>
  <si>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</si>
  <si>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</si>
  <si>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</si>
  <si>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</si>
  <si>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</si>
  <si>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</si>
  <si>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</si>
  <si>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</si>
  <si>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</si>
  <si>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</si>
  <si>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</si>
  <si>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</si>
  <si>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</si>
  <si>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</si>
  <si>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</si>
  <si>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</si>
  <si>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</si>
  <si>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</si>
  <si>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</si>
  <si>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</si>
  <si>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</si>
  <si>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</si>
  <si>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</si>
  <si>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</si>
  <si>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</si>
  <si>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</si>
  <si>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</si>
  <si>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</si>
  <si>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</si>
  <si>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</si>
  <si>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</si>
  <si>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</si>
  <si>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</si>
  <si>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</si>
  <si>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</si>
  <si>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</si>
  <si>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</si>
  <si>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</si>
  <si>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</si>
  <si>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</si>
  <si>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</si>
  <si>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</si>
  <si>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</si>
  <si>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</si>
  <si>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</si>
  <si>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</si>
  <si>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</si>
  <si>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</si>
  <si>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</si>
  <si>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</si>
  <si>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</si>
  <si>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</si>
  <si>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</si>
  <si>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</si>
  <si>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</si>
  <si>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</si>
  <si>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</si>
  <si>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</si>
  <si>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</si>
  <si>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</si>
  <si>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</si>
  <si>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</si>
  <si>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</si>
  <si>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</si>
  <si>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</si>
  <si>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</si>
  <si>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</si>
  <si>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</si>
  <si>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</si>
  <si>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</si>
  <si>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</si>
  <si>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</si>
  <si>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</si>
  <si>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</si>
  <si>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</si>
  <si>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</si>
  <si>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</si>
  <si>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</si>
  <si>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</si>
  <si>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</si>
  <si>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</si>
  <si>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</si>
  <si>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</si>
  <si>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</si>
  <si>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</si>
  <si>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</si>
  <si>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</si>
  <si>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</si>
  <si>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</si>
  <si>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</si>
  <si>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</si>
  <si>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</si>
  <si>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</si>
  <si>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</si>
  <si>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</si>
  <si>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</si>
  <si>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</si>
  <si>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</si>
  <si>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</si>
  <si>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</si>
  <si>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</si>
  <si>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</si>
  <si>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</si>
  <si>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</si>
  <si>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</si>
  <si>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</si>
  <si>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</si>
  <si>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</si>
  <si>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</si>
  <si>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</si>
  <si>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</si>
  <si>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</si>
  <si>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</si>
  <si>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</si>
  <si>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</si>
  <si>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</si>
  <si>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</si>
  <si>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</si>
  <si>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</si>
  <si>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</si>
  <si>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</si>
  <si>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</si>
  <si>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</si>
  <si>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</si>
  <si>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</si>
  <si>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</si>
  <si>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</si>
  <si>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</si>
  <si>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</si>
  <si>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</si>
  <si>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</si>
  <si>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</si>
  <si>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</si>
  <si>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</si>
  <si>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</si>
  <si>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</si>
  <si>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</si>
  <si>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</si>
  <si>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</si>
  <si>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</si>
  <si>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</si>
  <si>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</si>
  <si>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</si>
  <si>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</si>
  <si>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</si>
  <si>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</si>
  <si>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</si>
  <si>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</si>
  <si>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</si>
  <si>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</si>
  <si>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</si>
  <si>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</si>
  <si>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</si>
  <si>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</si>
  <si>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</si>
  <si>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</si>
  <si>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</si>
  <si>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</si>
  <si>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</si>
  <si>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</si>
  <si>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</si>
  <si>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</si>
  <si>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</si>
  <si>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</si>
  <si>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</si>
  <si>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</si>
  <si>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</si>
  <si>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</si>
  <si>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</si>
  <si>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</si>
  <si>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</si>
  <si>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</si>
  <si>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</si>
  <si>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</si>
  <si>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</si>
  <si>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</si>
  <si>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</si>
  <si>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</si>
  <si>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</si>
  <si>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</si>
  <si>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</si>
  <si>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</si>
  <si>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</si>
  <si>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</si>
  <si>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</si>
  <si>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</si>
  <si>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</si>
  <si>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</si>
  <si>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</si>
  <si>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</si>
  <si>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</si>
  <si>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</si>
  <si>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</si>
  <si>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</si>
  <si>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</si>
  <si>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</si>
  <si>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</si>
  <si>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</si>
  <si>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</si>
  <si>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</si>
  <si>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</si>
  <si>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</si>
  <si>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</si>
  <si>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</si>
  <si>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</si>
  <si>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</si>
  <si>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</si>
  <si>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</si>
  <si>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</si>
  <si>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</si>
  <si>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</si>
  <si>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</si>
  <si>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</si>
  <si>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</si>
  <si>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</si>
  <si>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</si>
  <si>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</si>
  <si>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</si>
  <si>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</si>
  <si>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</si>
  <si>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</si>
  <si>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</si>
  <si>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</si>
  <si>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</si>
  <si>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</si>
  <si>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</si>
  <si>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</si>
  <si>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</si>
  <si>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</si>
  <si>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</si>
  <si>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</si>
  <si>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</si>
  <si>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</si>
  <si>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</si>
  <si>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</si>
  <si>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</si>
  <si>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</si>
  <si>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</si>
  <si>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</si>
  <si>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</si>
  <si>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</si>
  <si>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</si>
  <si>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</si>
  <si>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</si>
  <si>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</si>
  <si>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</si>
  <si>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</si>
  <si>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</si>
  <si>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</si>
  <si>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</si>
  <si>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</si>
  <si>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</si>
  <si>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</si>
  <si>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</si>
  <si>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</si>
  <si>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</si>
  <si>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</si>
  <si>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</si>
  <si>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</si>
  <si>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</si>
  <si>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</si>
  <si>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</si>
  <si>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</si>
  <si>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</si>
  <si>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</si>
  <si>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</si>
  <si>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</si>
  <si>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</si>
  <si>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</si>
  <si>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</si>
  <si>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</si>
  <si>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</si>
  <si>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</si>
  <si>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</si>
  <si>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</si>
  <si>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</si>
  <si>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</si>
  <si>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</si>
  <si>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</si>
  <si>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</si>
  <si>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</si>
  <si>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</si>
  <si>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</si>
  <si>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</si>
  <si>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</si>
  <si>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</si>
  <si>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</si>
  <si>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</si>
  <si>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</si>
  <si>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</si>
  <si>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</si>
  <si>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</si>
  <si>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</si>
  <si>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</si>
  <si>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</si>
  <si>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</si>
  <si>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</si>
  <si>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</si>
  <si>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</si>
  <si>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</si>
  <si>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</si>
  <si>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</si>
  <si>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</si>
  <si>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</si>
  <si>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</si>
  <si>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</si>
  <si>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</si>
  <si>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</si>
  <si>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</si>
  <si>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</si>
  <si>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</si>
  <si>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</si>
  <si>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</si>
  <si>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</si>
  <si>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</si>
  <si>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</si>
  <si>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</si>
  <si>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</si>
  <si>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</si>
  <si>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</si>
  <si>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</si>
  <si>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</si>
  <si>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</si>
  <si>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</si>
  <si>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</si>
  <si>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</si>
  <si>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</si>
  <si>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</si>
  <si>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</si>
  <si>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</si>
  <si>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</si>
  <si>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</si>
  <si>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</si>
  <si>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</si>
  <si>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</si>
  <si>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</si>
  <si>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</si>
  <si>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</si>
  <si>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</si>
  <si>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</si>
  <si>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</si>
  <si>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</si>
  <si>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</si>
  <si>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</si>
  <si>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</si>
  <si>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</si>
  <si>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</si>
  <si>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</si>
  <si>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</si>
  <si>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</si>
  <si>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</si>
  <si>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</si>
  <si>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</si>
  <si>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</si>
  <si>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</si>
  <si>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</si>
  <si>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</si>
  <si>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</si>
  <si>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</si>
  <si>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</si>
  <si>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</si>
  <si>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</si>
  <si>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</si>
  <si>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</si>
  <si>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</si>
  <si>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</si>
  <si>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</si>
  <si>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</si>
  <si>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</si>
  <si>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</si>
  <si>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</si>
  <si>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</si>
  <si>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</si>
  <si>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</si>
  <si>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</si>
  <si>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</si>
  <si>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</si>
  <si>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</si>
  <si>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</si>
  <si>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</si>
  <si>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</si>
  <si>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</si>
  <si>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</si>
  <si>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</si>
  <si>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</si>
  <si>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</si>
  <si>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</si>
  <si>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</si>
  <si>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</si>
  <si>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</si>
  <si>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</si>
  <si>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</si>
  <si>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</si>
  <si>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</si>
  <si>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</si>
  <si>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</si>
  <si>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</si>
  <si>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</si>
  <si>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</si>
  <si>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</si>
  <si>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</si>
  <si>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</si>
  <si>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</si>
  <si>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</si>
  <si>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</si>
  <si>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</si>
  <si>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</si>
  <si>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</si>
  <si>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</si>
  <si>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</si>
  <si>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</si>
  <si>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</si>
  <si>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</si>
  <si>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</si>
  <si>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</si>
  <si>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</si>
  <si>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</si>
  <si>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</si>
  <si>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</si>
  <si>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</si>
  <si>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</si>
  <si>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</si>
  <si>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</si>
  <si>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</si>
  <si>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</si>
  <si>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</si>
  <si>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</si>
  <si>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</si>
  <si>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</si>
  <si>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</si>
  <si>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</si>
  <si>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</si>
  <si>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</si>
  <si>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</si>
  <si>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</si>
  <si>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</si>
  <si>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</si>
  <si>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</si>
  <si>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</si>
  <si>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</si>
  <si>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</si>
  <si>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</si>
  <si>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</si>
  <si>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</si>
  <si>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</si>
  <si>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</si>
  <si>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</si>
  <si>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</si>
  <si>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</si>
  <si>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</si>
  <si>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</si>
  <si>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</si>
  <si>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</si>
  <si>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</si>
  <si>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</si>
  <si>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</si>
  <si>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</si>
  <si>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</si>
  <si>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</si>
  <si>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</si>
  <si>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</si>
  <si>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</si>
  <si>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</si>
  <si>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</si>
  <si>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</si>
  <si>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</si>
  <si>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</si>
  <si>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</si>
  <si>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</si>
  <si>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</si>
  <si>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</si>
  <si>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</si>
  <si>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</si>
  <si>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</si>
  <si>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</si>
  <si>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</si>
  <si>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</si>
  <si>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</si>
  <si>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</si>
  <si>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</si>
  <si>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</si>
  <si>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</si>
  <si>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</si>
  <si>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</si>
  <si>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</si>
  <si>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</si>
  <si>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</si>
  <si>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</si>
  <si>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</si>
  <si>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</si>
  <si>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</si>
  <si>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</si>
  <si>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</si>
  <si>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</si>
  <si>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</si>
  <si>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</si>
  <si>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</si>
  <si>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</si>
  <si>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</si>
  <si>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</si>
  <si>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</si>
  <si>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</si>
  <si>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</si>
  <si>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</si>
  <si>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</si>
  <si>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</si>
  <si>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</si>
  <si>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</si>
  <si>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</si>
  <si>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</si>
  <si>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</si>
  <si>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</si>
  <si>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</si>
  <si>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</si>
  <si>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</si>
  <si>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</si>
  <si>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</si>
  <si>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</si>
  <si>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</si>
  <si>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</si>
  <si>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</si>
  <si>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</si>
  <si>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</si>
  <si>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</si>
  <si>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</si>
  <si>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</si>
  <si>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</si>
  <si>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</si>
  <si>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</si>
  <si>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</si>
  <si>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</si>
  <si>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</si>
  <si>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</si>
  <si>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</si>
  <si>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</si>
  <si>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</si>
  <si>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</si>
  <si>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</si>
  <si>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</si>
  <si>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</si>
  <si>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</si>
  <si>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</si>
  <si>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</si>
  <si>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</si>
  <si>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</si>
  <si>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</si>
  <si>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</si>
  <si>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</si>
  <si>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</si>
  <si>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</si>
  <si>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</si>
  <si>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</si>
  <si>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</si>
  <si>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</si>
  <si>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</si>
  <si>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</si>
  <si>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</si>
  <si>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</si>
  <si>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</si>
  <si>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</si>
  <si>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</si>
  <si>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</si>
  <si>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</si>
  <si>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</si>
  <si>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</si>
  <si>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</si>
  <si>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</si>
  <si>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</si>
  <si>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</si>
  <si>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</si>
  <si>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</si>
  <si>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</si>
  <si>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</si>
  <si>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</si>
  <si>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</si>
  <si>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</si>
  <si>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</si>
  <si>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</si>
  <si>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</si>
  <si>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</si>
  <si>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</si>
  <si>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</si>
  <si>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</si>
  <si>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</si>
  <si>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</si>
  <si>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</si>
  <si>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</si>
  <si>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</si>
  <si>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</si>
  <si>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</si>
  <si>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</si>
  <si>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</si>
  <si>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</si>
  <si>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</si>
  <si>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</si>
  <si>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</si>
  <si>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</si>
  <si>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</si>
  <si>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</si>
  <si>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</si>
  <si>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</si>
  <si>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</si>
  <si>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</si>
  <si>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</si>
  <si>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</si>
  <si>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</si>
  <si>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</si>
  <si>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</si>
  <si>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</si>
  <si>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</si>
  <si>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</si>
  <si>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</si>
  <si>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</si>
  <si>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</si>
  <si>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</si>
  <si>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</si>
  <si>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</si>
  <si>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</si>
  <si>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</si>
  <si>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</si>
  <si>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</si>
  <si>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</si>
  <si>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</si>
  <si>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</si>
  <si>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</si>
  <si>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</si>
  <si>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</si>
  <si>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</si>
  <si>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</si>
  <si>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</si>
  <si>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</si>
  <si>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</si>
  <si>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</si>
  <si>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</si>
  <si>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</si>
  <si>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</si>
  <si>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</si>
  <si>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</si>
  <si>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</si>
  <si>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</si>
  <si>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</si>
  <si>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</si>
  <si>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</si>
  <si>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</si>
  <si>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</si>
  <si>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</si>
  <si>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</si>
  <si>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</si>
  <si>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</si>
  <si>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</si>
  <si>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</si>
  <si>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</si>
  <si>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</si>
  <si>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</si>
  <si>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</si>
  <si>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</si>
  <si>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</si>
  <si>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</si>
  <si>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</si>
  <si>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</si>
  <si>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</si>
  <si>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</si>
  <si>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</si>
  <si>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</si>
  <si>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</si>
  <si>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</si>
  <si>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</si>
  <si>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</si>
  <si>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</si>
  <si>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</si>
  <si>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</si>
  <si>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</si>
  <si>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</si>
  <si>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</si>
  <si>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</si>
  <si>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</si>
  <si>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</si>
  <si>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</si>
  <si>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</si>
  <si>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</si>
  <si>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</si>
  <si>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</si>
  <si>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</si>
  <si>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</si>
  <si>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</si>
  <si>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</si>
  <si>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</si>
  <si>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</si>
  <si>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</si>
  <si>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</si>
  <si>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</si>
  <si>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</si>
  <si>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</si>
  <si>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</si>
  <si>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</si>
  <si>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</si>
  <si>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</si>
  <si>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</si>
  <si>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</si>
  <si>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</si>
  <si>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</si>
  <si>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</si>
  <si>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</si>
  <si>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</si>
  <si>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</si>
  <si>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</si>
  <si>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</si>
  <si>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</si>
  <si>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</si>
  <si>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</si>
  <si>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</si>
  <si>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</si>
  <si>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</si>
  <si>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</si>
  <si>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</si>
  <si>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</si>
  <si>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</si>
  <si>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</si>
  <si>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</si>
  <si>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</si>
  <si>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</si>
  <si>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</si>
  <si>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</si>
  <si>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</si>
  <si>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</si>
  <si>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</si>
  <si>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</si>
  <si>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</si>
  <si>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</si>
  <si>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</si>
  <si>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</si>
  <si>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</si>
  <si>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</si>
  <si>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</si>
  <si>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</si>
  <si>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</si>
  <si>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</si>
  <si>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</si>
  <si>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</si>
  <si>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</si>
  <si>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</si>
  <si>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</si>
  <si>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</si>
  <si>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</si>
  <si>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</si>
  <si>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</si>
  <si>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</si>
  <si>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</si>
  <si>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</si>
  <si>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</si>
  <si>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</si>
  <si>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</si>
  <si>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</si>
  <si>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</si>
  <si>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</si>
  <si>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</si>
  <si>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</si>
  <si>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</si>
  <si>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</si>
  <si>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</si>
  <si>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</si>
  <si>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</si>
  <si>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</si>
  <si>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</si>
  <si>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</si>
  <si>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</si>
  <si>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</si>
  <si>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</si>
  <si>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</si>
  <si>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</si>
  <si>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</si>
  <si>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</si>
  <si>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</si>
  <si>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</si>
  <si>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</si>
  <si>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</si>
  <si>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</si>
  <si>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</si>
  <si>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</si>
  <si>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</si>
  <si>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</si>
  <si>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</si>
  <si>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</si>
  <si>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</si>
  <si>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</si>
  <si>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</si>
  <si>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</si>
  <si>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</si>
  <si>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</si>
  <si>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</si>
  <si>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</si>
  <si>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</si>
  <si>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</si>
  <si>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</si>
  <si>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</si>
  <si>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</si>
  <si>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</si>
  <si>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</si>
  <si>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</si>
  <si>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</si>
  <si>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</si>
  <si>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</si>
  <si>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</si>
  <si>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</si>
  <si>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</si>
  <si>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</si>
  <si>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</si>
  <si>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</si>
  <si>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</si>
  <si>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</si>
  <si>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</si>
  <si>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</si>
  <si>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</si>
  <si>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</si>
  <si>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</si>
  <si>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</si>
  <si>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</si>
  <si>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</si>
  <si>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</si>
  <si>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</si>
  <si>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</si>
  <si>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</si>
  <si>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</si>
  <si>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</si>
  <si>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</si>
  <si>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</si>
  <si>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</si>
  <si>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</si>
  <si>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</si>
  <si>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</si>
  <si>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</si>
  <si>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</si>
  <si>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</si>
  <si>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</si>
  <si>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</si>
  <si>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</si>
  <si>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</si>
  <si>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</si>
  <si>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</si>
  <si>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</si>
  <si>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</si>
  <si>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</si>
  <si>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</si>
  <si>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</si>
  <si>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</si>
  <si>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</si>
  <si>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</si>
  <si>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</si>
  <si>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</si>
  <si>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</si>
  <si>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</si>
  <si>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</si>
  <si>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</si>
  <si>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</si>
  <si>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</si>
  <si>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</si>
  <si>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</si>
  <si>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</si>
  <si>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</si>
  <si>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</si>
  <si>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</si>
  <si>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</si>
  <si>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</si>
  <si>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</si>
  <si>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</si>
  <si>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</si>
  <si>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</si>
  <si>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</si>
  <si>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</si>
  <si>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</si>
  <si>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</si>
  <si>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</si>
  <si>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</si>
  <si>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</si>
  <si>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</si>
  <si>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</si>
  <si>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</si>
  <si>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</si>
  <si>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</si>
  <si>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</si>
  <si>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</si>
  <si>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</si>
  <si>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</si>
  <si>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</si>
  <si>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</si>
  <si>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</si>
  <si>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</si>
  <si>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</si>
  <si>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</si>
  <si>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</si>
  <si>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</si>
  <si>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</si>
  <si>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</si>
  <si>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</si>
  <si>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</si>
  <si>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</si>
  <si>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</si>
  <si>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</si>
  <si>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</si>
  <si>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</si>
  <si>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</si>
  <si>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</si>
  <si>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</si>
  <si>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</si>
  <si>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</si>
  <si>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</si>
  <si>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</si>
  <si>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</si>
  <si>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</si>
  <si>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</si>
  <si>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</si>
  <si>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</si>
  <si>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</si>
  <si>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</si>
  <si>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</si>
  <si>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</si>
  <si>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</si>
  <si>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</si>
  <si>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</si>
  <si>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</si>
  <si>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</si>
  <si>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</si>
  <si>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</si>
  <si>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</si>
  <si>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</si>
  <si>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</si>
  <si>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</si>
  <si>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</si>
  <si>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</si>
  <si>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</si>
  <si>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</si>
  <si>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</si>
  <si>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</si>
  <si>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</si>
  <si>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</si>
  <si>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</si>
  <si>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</si>
  <si>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</si>
  <si>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</si>
  <si>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</si>
  <si>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</si>
  <si>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</si>
  <si>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</si>
  <si>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</si>
  <si>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</si>
  <si>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</si>
  <si>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</si>
  <si>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</si>
  <si>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</si>
  <si>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</si>
  <si>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</si>
  <si>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</si>
  <si>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</si>
  <si>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</si>
  <si>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</si>
  <si>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</si>
  <si>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</si>
  <si>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</si>
  <si>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</si>
  <si>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</si>
  <si>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</si>
  <si>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</si>
  <si>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</si>
  <si>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</si>
  <si>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</si>
  <si>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</si>
  <si>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</si>
  <si>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</si>
  <si>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</si>
  <si>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</si>
  <si>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</si>
  <si>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</si>
  <si>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</si>
  <si>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</si>
  <si>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</si>
  <si>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</si>
  <si>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</si>
  <si>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</si>
  <si>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</si>
  <si>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</si>
  <si>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</si>
  <si>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</si>
  <si>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</si>
  <si>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</si>
  <si>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</si>
  <si>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</si>
  <si>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</si>
  <si>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</si>
  <si>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</si>
  <si>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</si>
  <si>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</si>
  <si>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</si>
  <si>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</si>
  <si>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</si>
  <si>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</si>
  <si>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</si>
  <si>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</si>
  <si>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</si>
  <si>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</si>
  <si>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</si>
  <si>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</si>
  <si>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</si>
  <si>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</si>
  <si>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</si>
  <si>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</si>
  <si>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</si>
  <si>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</si>
  <si>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</si>
  <si>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</si>
  <si>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</si>
  <si>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</si>
  <si>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</si>
  <si>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</si>
  <si>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</si>
  <si>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</si>
  <si>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</si>
  <si>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</si>
  <si>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</si>
  <si>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</si>
  <si>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</si>
  <si>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</si>
  <si>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</si>
  <si>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</si>
  <si>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</si>
  <si>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</si>
  <si>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</si>
  <si>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</si>
  <si>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</si>
  <si>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</si>
  <si>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</si>
  <si>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</si>
  <si>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</si>
  <si>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</si>
  <si>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</si>
  <si>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</si>
  <si>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</si>
  <si>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</si>
  <si>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</si>
  <si>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</si>
  <si>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</si>
  <si>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</si>
  <si>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</si>
  <si>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</si>
  <si>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</si>
  <si>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</si>
  <si>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</si>
  <si>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</si>
  <si>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</si>
  <si>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</si>
  <si>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</si>
  <si>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</si>
  <si>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</si>
  <si>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</si>
  <si>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</si>
  <si>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</si>
  <si>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</si>
  <si>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</si>
  <si>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</si>
  <si>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</si>
  <si>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</si>
  <si>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</si>
  <si>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</si>
  <si>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</si>
  <si>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</si>
  <si>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</si>
  <si>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</si>
  <si>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</si>
  <si>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</si>
  <si>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</si>
  <si>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</si>
  <si>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</si>
  <si>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</si>
  <si>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</si>
  <si>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</si>
  <si>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</si>
  <si>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</si>
  <si>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</si>
  <si>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</si>
  <si>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</si>
  <si>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</si>
  <si>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</si>
  <si>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</si>
  <si>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</si>
  <si>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</si>
  <si>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</si>
  <si>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</si>
  <si>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</si>
  <si>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</si>
  <si>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</si>
  <si>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</si>
  <si>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</si>
  <si>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</si>
  <si>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</si>
  <si>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</si>
  <si>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</si>
  <si>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</si>
  <si>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</si>
  <si>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</si>
  <si>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</si>
  <si>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</si>
  <si>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</si>
  <si>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</si>
  <si>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</si>
  <si>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</si>
  <si>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</si>
  <si>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</si>
  <si>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</si>
  <si>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</si>
  <si>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</si>
  <si>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</si>
  <si>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</si>
  <si>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</si>
  <si>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</si>
  <si>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</si>
  <si>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</si>
  <si>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</si>
  <si>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</si>
  <si>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</si>
  <si>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</si>
  <si>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</si>
  <si>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</si>
  <si>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</si>
  <si>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</si>
  <si>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</si>
  <si>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</si>
  <si>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</si>
  <si>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</si>
  <si>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</si>
  <si>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</si>
  <si>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</si>
  <si>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</si>
  <si>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</si>
  <si>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</si>
  <si>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</si>
  <si>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</si>
  <si>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</si>
  <si>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</si>
  <si>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</si>
  <si>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</si>
  <si>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</si>
  <si>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</si>
  <si>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</si>
  <si>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</si>
  <si>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</si>
  <si>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</si>
  <si>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</si>
  <si>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</si>
  <si>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</si>
  <si>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</si>
  <si>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</si>
  <si>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</si>
  <si>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</si>
  <si>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</si>
  <si>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</si>
  <si>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</si>
  <si>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</si>
  <si>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</si>
  <si>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</si>
  <si>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</si>
  <si>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</si>
  <si>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</si>
  <si>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</si>
  <si>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</si>
  <si>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</si>
  <si>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</si>
  <si>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</si>
  <si>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</si>
  <si>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</si>
  <si>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</si>
  <si>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</si>
  <si>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</si>
  <si>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</si>
  <si>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</si>
  <si>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</si>
  <si>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</si>
  <si>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</si>
  <si>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</si>
  <si>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</si>
  <si>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</si>
  <si>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</si>
  <si>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</si>
  <si>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</si>
  <si>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</si>
  <si>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</si>
  <si>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</si>
  <si>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</si>
  <si>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</si>
  <si>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</si>
  <si>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</si>
  <si>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</si>
  <si>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</si>
  <si>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</si>
  <si>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</si>
  <si>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</si>
  <si>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</si>
  <si>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</si>
  <si>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</si>
  <si>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</si>
  <si>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</si>
  <si>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</si>
  <si>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</si>
  <si>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</si>
  <si>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</si>
  <si>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</si>
  <si>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</si>
  <si>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</si>
  <si>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</si>
  <si>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</si>
  <si>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</si>
  <si>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</si>
  <si>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</si>
  <si>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</si>
  <si>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</si>
  <si>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</si>
  <si>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</si>
  <si>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</si>
  <si>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</si>
  <si>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</si>
  <si>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</si>
  <si>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</si>
  <si>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</si>
  <si>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</si>
  <si>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</si>
  <si>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</si>
  <si>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</si>
  <si>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</si>
  <si>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</si>
  <si>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</si>
  <si>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</si>
  <si>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</si>
  <si>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</si>
  <si>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</si>
  <si>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</si>
  <si>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</si>
  <si>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</si>
  <si>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</si>
  <si>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</si>
  <si>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</si>
  <si>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</si>
  <si>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</si>
  <si>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</si>
  <si>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</si>
  <si>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</si>
  <si>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</si>
  <si>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</si>
  <si>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</si>
  <si>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</si>
  <si>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</si>
  <si>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</si>
  <si>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</si>
  <si>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</si>
  <si>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</si>
  <si>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</si>
  <si>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</si>
  <si>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</si>
  <si>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</si>
  <si>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</si>
  <si>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</si>
  <si>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</si>
  <si>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</si>
  <si>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</si>
  <si>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</si>
  <si>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</si>
  <si>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</si>
  <si>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</si>
  <si>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</si>
  <si>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</si>
  <si>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</si>
  <si>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</si>
  <si>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</si>
  <si>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</si>
  <si>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</si>
  <si>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</si>
  <si>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</si>
  <si>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</si>
  <si>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</si>
  <si>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</si>
  <si>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</si>
  <si>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</si>
  <si>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</si>
  <si>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</si>
  <si>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</si>
  <si>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</si>
  <si>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</si>
  <si>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</si>
  <si>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</si>
  <si>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</si>
  <si>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</si>
  <si>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</si>
  <si>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</si>
  <si>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</si>
  <si>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</si>
  <si>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</si>
  <si>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</si>
  <si>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</si>
  <si>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</si>
  <si>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</si>
  <si>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</si>
  <si>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</si>
  <si>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</si>
  <si>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</si>
  <si>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</si>
  <si>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</si>
  <si>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</si>
  <si>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</si>
  <si>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</si>
  <si>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</si>
  <si>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</si>
  <si>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</si>
  <si>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</si>
  <si>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</si>
  <si>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</si>
  <si>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</si>
  <si>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</si>
  <si>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</si>
  <si>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</si>
  <si>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</si>
  <si>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</si>
  <si>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</si>
  <si>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</si>
  <si>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</si>
  <si>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</si>
  <si>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</si>
  <si>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</si>
  <si>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</si>
  <si>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</si>
  <si>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</si>
  <si>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</si>
  <si>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</si>
  <si>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</si>
  <si>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</si>
  <si>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</si>
  <si>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</si>
  <si>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</si>
  <si>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</si>
  <si>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</si>
  <si>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</si>
  <si>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</si>
  <si>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</si>
  <si>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</si>
  <si>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</si>
  <si>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</si>
  <si>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</si>
  <si>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</si>
  <si>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</si>
  <si>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</si>
  <si>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</si>
  <si>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</si>
  <si>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</si>
  <si>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</si>
  <si>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</si>
  <si>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</si>
  <si>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</si>
  <si>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</si>
  <si>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</si>
  <si>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</si>
  <si>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</si>
  <si>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</si>
  <si>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</si>
  <si>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</si>
  <si>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</si>
  <si>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</si>
  <si>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</si>
  <si>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</si>
  <si>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</si>
  <si>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</si>
  <si>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</si>
  <si>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</si>
  <si>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</si>
  <si>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</si>
  <si>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</si>
  <si>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</si>
  <si>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</si>
  <si>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</si>
  <si>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</si>
  <si>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</si>
  <si>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</si>
  <si>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</si>
  <si>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</si>
  <si>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</si>
  <si>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</si>
  <si>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</si>
  <si>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</si>
  <si>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</si>
  <si>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</si>
  <si>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</si>
  <si>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</si>
  <si>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</si>
  <si>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</si>
  <si>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</si>
  <si>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</si>
  <si>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</si>
  <si>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</si>
  <si>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</si>
  <si>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</si>
  <si>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</si>
  <si>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</si>
  <si>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</si>
  <si>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</si>
  <si>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</si>
  <si>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</si>
  <si>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</si>
  <si>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</si>
  <si>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</si>
  <si>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</si>
  <si>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</si>
  <si>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</si>
  <si>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</si>
  <si>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</si>
  <si>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</si>
  <si>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</si>
  <si>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</si>
  <si>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</si>
  <si>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</si>
  <si>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</si>
  <si>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</si>
  <si>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</si>
  <si>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</si>
  <si>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</si>
  <si>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</si>
  <si>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</si>
  <si>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</si>
  <si>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</si>
  <si>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</si>
  <si>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</si>
  <si>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</si>
  <si>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</si>
  <si>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</si>
  <si>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</si>
  <si>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</si>
  <si>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</si>
  <si>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</si>
  <si>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</si>
  <si>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</si>
  <si>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</si>
  <si>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</si>
  <si>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</si>
  <si>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</si>
  <si>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</si>
  <si>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</si>
  <si>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</si>
  <si>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</si>
  <si>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</si>
  <si>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</si>
  <si>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</si>
  <si>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</si>
  <si>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</si>
  <si>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</si>
  <si>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</si>
  <si>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</si>
  <si>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</si>
  <si>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</si>
  <si>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</si>
  <si>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</si>
  <si>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</si>
  <si>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</si>
  <si>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</si>
  <si>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</si>
  <si>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</si>
  <si>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</si>
  <si>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</si>
  <si>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</si>
  <si>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</si>
  <si>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</si>
  <si>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</si>
  <si>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</si>
  <si>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</si>
  <si>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</si>
  <si>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</si>
  <si>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</si>
  <si>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</si>
  <si>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</si>
  <si>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</si>
  <si>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</si>
  <si>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</si>
  <si>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</si>
  <si>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</si>
  <si>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</si>
  <si>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</si>
  <si>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</si>
  <si>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</si>
  <si>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</si>
  <si>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</si>
  <si>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</si>
  <si>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</si>
  <si>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</si>
  <si>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</si>
  <si>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</si>
  <si>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</si>
  <si>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</si>
  <si>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</si>
  <si>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</si>
  <si>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</si>
  <si>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</si>
  <si>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</si>
  <si>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</si>
  <si>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</si>
  <si>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</si>
  <si>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</si>
  <si>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</si>
  <si>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</si>
  <si>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</si>
  <si>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</si>
  <si>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</si>
  <si>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</si>
  <si>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</si>
  <si>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</si>
  <si>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</si>
  <si>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</si>
  <si>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</si>
  <si>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</si>
  <si>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</si>
  <si>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</si>
  <si>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</si>
  <si>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</si>
  <si>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</si>
  <si>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</si>
  <si>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</si>
  <si>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</si>
  <si>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</si>
  <si>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</si>
  <si>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</si>
  <si>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</si>
  <si>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</si>
  <si>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</si>
  <si>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</si>
  <si>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</si>
  <si>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</si>
  <si>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</si>
  <si>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</si>
  <si>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</si>
  <si>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</si>
  <si>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</si>
  <si>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</si>
  <si>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</si>
  <si>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</si>
  <si>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</si>
  <si>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</si>
  <si>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</si>
  <si>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</si>
  <si>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</si>
  <si>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</si>
  <si>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</si>
  <si>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</si>
  <si>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</si>
  <si>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</si>
  <si>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</si>
  <si>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</si>
  <si>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</si>
  <si>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</si>
  <si>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</si>
  <si>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</si>
  <si>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</si>
  <si>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</si>
  <si>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</si>
  <si>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</si>
  <si>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</si>
  <si>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</si>
  <si>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</si>
  <si>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</si>
  <si>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</si>
  <si>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</si>
  <si>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</si>
  <si>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</si>
  <si>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</si>
  <si>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</si>
  <si>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</si>
  <si>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</si>
  <si>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</si>
  <si>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</si>
  <si>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</si>
  <si>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</si>
  <si>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</si>
  <si>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</si>
  <si>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</si>
  <si>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</si>
  <si>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</si>
  <si>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</si>
  <si>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</si>
  <si>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</si>
  <si>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</si>
  <si>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</si>
  <si>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</si>
  <si>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</si>
  <si>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</si>
  <si>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</si>
  <si>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</si>
  <si>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</si>
  <si>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</si>
  <si>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</si>
  <si>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</si>
  <si>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</si>
  <si>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</si>
  <si>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</si>
  <si>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</si>
  <si>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</si>
  <si>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</si>
  <si>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</si>
  <si>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</si>
  <si>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</si>
  <si>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</si>
  <si>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</si>
  <si>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</si>
  <si>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</si>
  <si>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</si>
  <si>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</si>
  <si>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</si>
  <si>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</si>
  <si>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</si>
  <si>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</si>
  <si>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</si>
  <si>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</si>
  <si>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</si>
  <si>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</si>
  <si>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</si>
  <si>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</si>
  <si>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</si>
  <si>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</si>
  <si>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</si>
  <si>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</si>
  <si>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</si>
  <si>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</si>
  <si>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</si>
  <si>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</si>
  <si>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</si>
  <si>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</si>
  <si>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</si>
  <si>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</si>
  <si>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</si>
  <si>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</si>
  <si>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</si>
  <si>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</si>
  <si>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</si>
  <si>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</si>
  <si>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</si>
  <si>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</si>
  <si>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</si>
  <si>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</si>
  <si>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</si>
  <si>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</si>
  <si>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</si>
  <si>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</si>
  <si>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</si>
  <si>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</si>
  <si>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</si>
  <si>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</si>
  <si>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</si>
  <si>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</si>
  <si>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</si>
  <si>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</si>
  <si>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</si>
  <si>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</si>
  <si>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</si>
  <si>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</si>
  <si>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</si>
  <si>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</si>
  <si>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</si>
  <si>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</si>
  <si>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</si>
  <si>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</si>
  <si>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</si>
  <si>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</si>
  <si>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</si>
  <si>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</si>
  <si>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</si>
  <si>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</si>
  <si>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</si>
  <si>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</si>
  <si>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</si>
  <si>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</si>
  <si>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</si>
  <si>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</si>
  <si>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</si>
  <si>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</si>
  <si>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</si>
  <si>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</si>
  <si>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</si>
  <si>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</si>
  <si>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</si>
  <si>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</si>
  <si>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</si>
  <si>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</si>
  <si>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</si>
  <si>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</si>
  <si>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</si>
  <si>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</si>
  <si>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</si>
  <si>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</si>
  <si>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</si>
  <si>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</si>
  <si>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</si>
  <si>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</si>
  <si>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</si>
  <si>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</si>
  <si>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</si>
  <si>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</si>
  <si>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</si>
  <si>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</si>
  <si>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</si>
  <si>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</si>
  <si>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</si>
  <si>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</si>
  <si>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</si>
  <si>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</si>
  <si>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</si>
  <si>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</si>
  <si>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</si>
  <si>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</si>
  <si>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</si>
  <si>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</si>
  <si>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</si>
  <si>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</si>
  <si>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</si>
  <si>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</si>
  <si>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</si>
  <si>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</si>
  <si>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</si>
  <si>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</si>
  <si>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</si>
  <si>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</si>
  <si>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</si>
  <si>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</si>
  <si>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</si>
  <si>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</si>
  <si>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</si>
  <si>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</si>
  <si>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</si>
  <si>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</si>
  <si>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</si>
  <si>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</si>
  <si>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</si>
  <si>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</si>
  <si>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</si>
  <si>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</si>
  <si>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</si>
  <si>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</si>
  <si>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</si>
  <si>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</si>
  <si>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</si>
  <si>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</si>
  <si>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</si>
  <si>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</si>
  <si>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</si>
  <si>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</si>
  <si>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</si>
  <si>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</si>
  <si>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</si>
  <si>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</si>
  <si>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</si>
  <si>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</si>
  <si>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</si>
  <si>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</si>
  <si>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</si>
  <si>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</si>
  <si>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</si>
  <si>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</si>
  <si>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</si>
  <si>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</si>
  <si>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</si>
  <si>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</si>
  <si>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</si>
  <si>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</si>
  <si>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</si>
  <si>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</si>
  <si>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</si>
  <si>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</si>
  <si>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</si>
  <si>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</si>
  <si>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</si>
  <si>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</si>
  <si>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</si>
  <si>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</si>
  <si>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</si>
  <si>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</si>
  <si>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</si>
  <si>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</si>
  <si>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</si>
  <si>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</si>
  <si>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</si>
  <si>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</si>
  <si>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</si>
  <si>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</si>
  <si>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</si>
  <si>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</si>
  <si>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</si>
  <si>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</si>
  <si>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</si>
  <si>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</si>
  <si>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</si>
  <si>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</si>
  <si>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</si>
  <si>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</si>
  <si>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</si>
  <si>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</si>
  <si>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</si>
  <si>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</si>
  <si>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</si>
  <si>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</si>
  <si>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</si>
  <si>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</si>
  <si>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</si>
  <si>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</si>
  <si>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</si>
  <si>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</si>
  <si>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</si>
  <si>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</si>
  <si>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</si>
  <si>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</si>
  <si>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</si>
  <si>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</si>
  <si>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</si>
  <si>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</si>
  <si>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</si>
  <si>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</si>
  <si>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</si>
  <si>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</si>
  <si>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</si>
  <si>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</si>
  <si>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</si>
  <si>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</si>
  <si>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</si>
  <si>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</si>
  <si>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</si>
  <si>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</si>
  <si>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</si>
  <si>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</si>
  <si>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</si>
  <si>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</si>
  <si>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</si>
  <si>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</si>
  <si>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</si>
  <si>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</si>
  <si>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</si>
  <si>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</si>
  <si>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</si>
  <si>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</si>
  <si>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</si>
  <si>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</si>
  <si>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</si>
  <si>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</si>
  <si>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</si>
  <si>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</si>
  <si>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</si>
  <si>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</si>
  <si>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</si>
  <si>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</si>
  <si>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</si>
  <si>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</si>
  <si>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</si>
  <si>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</si>
  <si>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</si>
  <si>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</si>
  <si>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</si>
  <si>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</si>
  <si>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</si>
  <si>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</si>
  <si>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</si>
  <si>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</si>
  <si>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</si>
  <si>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</si>
  <si>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</si>
  <si>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</si>
  <si>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</si>
  <si>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</si>
  <si>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</si>
  <si>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</si>
  <si>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</si>
  <si>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</si>
  <si>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</si>
  <si>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</si>
  <si>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</si>
  <si>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</si>
  <si>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</si>
  <si>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</si>
  <si>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</si>
  <si>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</si>
  <si>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</si>
  <si>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</si>
  <si>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</si>
  <si>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</si>
  <si>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</si>
  <si>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</si>
  <si>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</si>
  <si>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</si>
  <si>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</si>
  <si>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</si>
  <si>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</si>
  <si>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</si>
  <si>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</si>
  <si>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</si>
  <si>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</si>
  <si>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</si>
  <si>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</si>
  <si>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</si>
  <si>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</si>
  <si>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</si>
  <si>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</si>
  <si>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</si>
  <si>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</si>
  <si>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</si>
  <si>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</si>
  <si>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</si>
  <si>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</si>
  <si>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</si>
  <si>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</si>
  <si>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</si>
  <si>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</si>
  <si>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</si>
  <si>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</si>
  <si>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</si>
  <si>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</si>
  <si>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</si>
  <si>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</si>
  <si>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</si>
  <si>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</si>
  <si>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</si>
  <si>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</si>
  <si>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</si>
  <si>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</si>
  <si>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</si>
  <si>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</si>
  <si>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</si>
  <si>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</si>
  <si>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</si>
  <si>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</si>
  <si>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</si>
  <si>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</si>
  <si>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</si>
  <si>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</si>
  <si>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</si>
  <si>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</si>
  <si>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</si>
  <si>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</si>
  <si>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</si>
  <si>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</si>
  <si>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</si>
  <si>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</si>
  <si>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</si>
  <si>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</si>
  <si>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</si>
  <si>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</si>
  <si>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</si>
  <si>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</si>
  <si>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</si>
  <si>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</si>
  <si>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</si>
  <si>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</si>
  <si>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</si>
  <si>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</si>
  <si>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</si>
  <si>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</si>
  <si>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</si>
  <si>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</si>
  <si>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</si>
  <si>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</si>
  <si>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</si>
  <si>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</si>
  <si>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</si>
  <si>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</si>
  <si>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</si>
  <si>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</si>
  <si>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</si>
  <si>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</si>
  <si>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</si>
  <si>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</si>
  <si>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</si>
  <si>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</si>
  <si>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</si>
  <si>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</si>
  <si>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</si>
  <si>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</si>
  <si>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</si>
  <si>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</si>
  <si>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</si>
  <si>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</si>
  <si>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</si>
  <si>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</si>
  <si>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</si>
  <si>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</si>
  <si>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</si>
  <si>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</si>
  <si>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</si>
  <si>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</si>
  <si>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</si>
  <si>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</si>
  <si>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</si>
  <si>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</si>
  <si>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</si>
  <si>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</si>
  <si>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</si>
  <si>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</si>
  <si>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</si>
  <si>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</si>
  <si>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</si>
  <si>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</si>
  <si>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</si>
  <si>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</si>
  <si>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</si>
  <si>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</si>
  <si>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</si>
  <si>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</si>
  <si>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</si>
  <si>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</si>
  <si>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</si>
  <si>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</si>
  <si>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</si>
  <si>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</si>
  <si>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</si>
  <si>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</si>
  <si>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</si>
  <si>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</si>
  <si>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</si>
  <si>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</si>
  <si>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</si>
  <si>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</si>
  <si>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</si>
  <si>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</si>
  <si>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</si>
  <si>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</si>
  <si>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</si>
  <si>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</si>
  <si>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</si>
  <si>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</si>
  <si>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</si>
  <si>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</si>
  <si>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</si>
  <si>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</si>
  <si>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</si>
  <si>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</si>
  <si>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</si>
  <si>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</si>
  <si>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</si>
  <si>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</si>
  <si>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</si>
  <si>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</si>
  <si>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</si>
  <si>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</si>
  <si>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</si>
  <si>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</si>
  <si>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</si>
  <si>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</si>
  <si>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</si>
  <si>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</si>
  <si>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</si>
  <si>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</si>
  <si>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</si>
  <si>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</si>
  <si>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</si>
  <si>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</si>
  <si>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</si>
  <si>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</si>
  <si>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</si>
  <si>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</si>
  <si>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</si>
  <si>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</si>
  <si>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</si>
  <si>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</si>
  <si>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</si>
  <si>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</si>
  <si>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</si>
  <si>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</si>
  <si>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</si>
  <si>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</si>
  <si>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</si>
  <si>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</si>
  <si>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</si>
  <si>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</si>
  <si>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</si>
  <si>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</si>
  <si>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</si>
  <si>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</si>
  <si>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</si>
  <si>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</si>
  <si>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</si>
  <si>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</si>
  <si>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</si>
  <si>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</si>
  <si>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</si>
  <si>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</si>
  <si>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</si>
  <si>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</si>
  <si>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</si>
  <si>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</si>
  <si>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</si>
  <si>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</si>
  <si>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</si>
  <si>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</si>
  <si>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</si>
  <si>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</si>
  <si>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</si>
  <si>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</si>
  <si>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</si>
  <si>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</si>
  <si>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</si>
  <si>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</si>
  <si>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</si>
  <si>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</si>
  <si>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</si>
  <si>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</si>
  <si>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</si>
  <si>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</si>
  <si>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</si>
  <si>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</si>
  <si>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</si>
  <si>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</si>
  <si>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</si>
  <si>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</si>
  <si>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</si>
  <si>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</si>
  <si>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</si>
  <si>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</si>
  <si>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</si>
  <si>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</si>
  <si>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</si>
  <si>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</si>
  <si>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</si>
  <si>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</si>
  <si>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</si>
  <si>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</si>
  <si>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</si>
  <si>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</si>
  <si>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</si>
  <si>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</si>
  <si>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</si>
  <si>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</si>
  <si>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</si>
  <si>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</si>
  <si>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</si>
  <si>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</si>
  <si>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</si>
  <si>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</si>
  <si>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</si>
  <si>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</si>
  <si>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</si>
  <si>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</si>
  <si>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</si>
  <si>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</si>
  <si>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</si>
  <si>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</si>
  <si>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</si>
  <si>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</si>
  <si>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</si>
  <si>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</si>
  <si>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</si>
  <si>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</si>
  <si>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</si>
  <si>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</si>
  <si>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</si>
  <si>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</si>
  <si>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</si>
  <si>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</si>
  <si>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</si>
  <si>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</si>
  <si>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</si>
  <si>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</si>
  <si>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</si>
  <si>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</si>
  <si>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</si>
  <si>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</si>
  <si>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</si>
  <si>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</si>
  <si>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</si>
  <si>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</si>
  <si>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</si>
  <si>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</si>
  <si>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</si>
  <si>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</si>
  <si>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</si>
  <si>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</si>
  <si>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</si>
  <si>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</si>
  <si>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</si>
  <si>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</si>
  <si>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</si>
  <si>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</si>
  <si>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</si>
  <si>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</si>
  <si>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</si>
  <si>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</si>
  <si>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</si>
  <si>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</si>
  <si>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</si>
  <si>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</si>
  <si>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</si>
  <si>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</si>
  <si>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</si>
  <si>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</si>
  <si>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</si>
  <si>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</si>
  <si>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</si>
  <si>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</si>
  <si>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</si>
  <si>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</si>
  <si>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</si>
  <si>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</si>
  <si>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</si>
  <si>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</si>
  <si>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</si>
  <si>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</si>
  <si>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</si>
  <si>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</si>
  <si>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</si>
  <si>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</si>
  <si>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</si>
  <si>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</si>
  <si>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</si>
  <si>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</si>
  <si>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</si>
  <si>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</si>
  <si>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</si>
  <si>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</si>
  <si>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</si>
  <si>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</si>
  <si>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</si>
  <si>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</si>
  <si>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</si>
  <si>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</si>
  <si>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</si>
  <si>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</si>
  <si>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</si>
  <si>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</si>
  <si>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</si>
  <si>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</si>
  <si>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</si>
  <si>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</si>
  <si>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</si>
  <si>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</si>
  <si>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</si>
  <si>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</si>
  <si>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</si>
  <si>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</si>
  <si>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</si>
  <si>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</si>
  <si>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</si>
  <si>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</si>
  <si>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</si>
  <si>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</si>
  <si>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</si>
  <si>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</si>
  <si>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</si>
  <si>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</si>
  <si>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</si>
  <si>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</si>
  <si>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</si>
  <si>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</si>
  <si>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</si>
  <si>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</si>
  <si>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</si>
  <si>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</si>
  <si>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</si>
  <si>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</si>
  <si>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</si>
  <si>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</si>
  <si>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</si>
  <si>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</si>
  <si>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</si>
  <si>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</si>
  <si>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</si>
  <si>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</si>
  <si>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</si>
  <si>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</si>
  <si>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</si>
  <si>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</si>
  <si>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</si>
  <si>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</si>
  <si>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</si>
  <si>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</si>
  <si>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</si>
  <si>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</si>
  <si>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</si>
  <si>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</si>
  <si>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</si>
  <si>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</si>
  <si>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</si>
  <si>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</si>
  <si>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</si>
  <si>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</si>
  <si>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</si>
  <si>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</si>
  <si>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</si>
  <si>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</si>
  <si>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</si>
  <si>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</si>
  <si>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</si>
  <si>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</si>
  <si>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</si>
  <si>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</si>
  <si>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</si>
  <si>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</si>
  <si>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</si>
  <si>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</si>
  <si>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</si>
  <si>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</si>
  <si>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</si>
  <si>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</si>
  <si>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</si>
  <si>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</si>
  <si>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</si>
  <si>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</si>
  <si>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</si>
  <si>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</si>
  <si>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</si>
  <si>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</si>
  <si>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</si>
  <si>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</si>
  <si>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</si>
  <si>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</si>
  <si>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</si>
  <si>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</si>
  <si>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</si>
  <si>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</si>
  <si>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</si>
  <si>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</si>
  <si>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</si>
  <si>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</si>
  <si>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</si>
  <si>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</si>
  <si>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</si>
  <si>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</si>
  <si>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</si>
  <si>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</si>
  <si>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</si>
  <si>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</si>
  <si>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</si>
  <si>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</si>
  <si>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</si>
  <si>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</si>
  <si>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</si>
  <si>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</si>
  <si>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</si>
  <si>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</si>
  <si>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</si>
  <si>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</si>
  <si>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</si>
  <si>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</si>
  <si>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</si>
  <si>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</si>
  <si>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</si>
  <si>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</si>
  <si>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</si>
  <si>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</si>
  <si>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</si>
  <si>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</si>
  <si>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</si>
  <si>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</si>
  <si>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</si>
  <si>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</si>
  <si>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</si>
  <si>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</si>
  <si>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</si>
  <si>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</si>
  <si>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</si>
  <si>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</si>
  <si>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</si>
  <si>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</si>
  <si>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</si>
  <si>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</si>
  <si>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</si>
  <si>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</si>
  <si>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</si>
  <si>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</si>
  <si>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</si>
  <si>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</si>
  <si>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</si>
  <si>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</si>
  <si>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</si>
  <si>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</si>
  <si>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</si>
  <si>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</si>
  <si>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</si>
  <si>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</si>
  <si>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</si>
  <si>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</si>
  <si>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</si>
  <si>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</si>
  <si>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</si>
  <si>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</si>
  <si>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</si>
  <si>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</si>
  <si>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</si>
  <si>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</si>
  <si>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</si>
  <si>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</si>
  <si>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</si>
  <si>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</si>
  <si>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</si>
  <si>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</si>
  <si>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</si>
  <si>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</si>
  <si>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</si>
  <si>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</si>
  <si>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</si>
  <si>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</si>
  <si>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</si>
  <si>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</si>
  <si>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</si>
  <si>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</si>
  <si>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</si>
  <si>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</si>
  <si>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</si>
  <si>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</si>
  <si>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</si>
  <si>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</si>
  <si>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</si>
  <si>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</si>
  <si>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</si>
  <si>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</si>
  <si>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</si>
  <si>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</si>
  <si>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</si>
  <si>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</si>
  <si>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</si>
  <si>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</si>
  <si>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</si>
  <si>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</si>
  <si>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</si>
  <si>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</si>
  <si>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</si>
  <si>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</si>
  <si>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</si>
  <si>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</si>
  <si>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</si>
  <si>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</si>
  <si>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</si>
  <si>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</si>
  <si>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</si>
  <si>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</si>
  <si>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</si>
  <si>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</si>
  <si>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</si>
  <si>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</si>
  <si>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</si>
  <si>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</si>
  <si>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</si>
  <si>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</si>
  <si>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</si>
  <si>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</si>
  <si>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</si>
  <si>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</si>
  <si>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</si>
  <si>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</si>
  <si>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</si>
  <si>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</si>
  <si>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</si>
  <si>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</si>
  <si>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</si>
  <si>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</si>
  <si>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</si>
  <si>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</si>
  <si>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</si>
  <si>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</si>
  <si>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</si>
  <si>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</si>
  <si>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</si>
  <si>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</si>
  <si>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</si>
  <si>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</si>
  <si>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</si>
  <si>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</si>
  <si>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</si>
  <si>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</si>
  <si>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</si>
  <si>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</si>
  <si>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</si>
  <si>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</si>
  <si>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</si>
  <si>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</si>
  <si>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</si>
  <si>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</si>
  <si>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</si>
  <si>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</si>
  <si>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</si>
  <si>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</si>
  <si>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</si>
  <si>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</si>
  <si>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</si>
  <si>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</si>
  <si>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</si>
  <si>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</si>
  <si>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</si>
  <si>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</si>
  <si>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</si>
  <si>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</si>
  <si>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</si>
  <si>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</si>
  <si>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</si>
  <si>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</si>
  <si>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</si>
  <si>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</si>
  <si>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</si>
  <si>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</si>
  <si>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</si>
  <si>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</si>
  <si>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</si>
  <si>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</si>
  <si>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</si>
  <si>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</si>
  <si>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</si>
  <si>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</si>
  <si>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</si>
  <si>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</si>
  <si>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</si>
  <si>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</si>
  <si>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</si>
  <si>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</si>
  <si>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</si>
  <si>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</si>
  <si>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</si>
  <si>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</si>
  <si>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</si>
  <si>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</si>
  <si>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</si>
  <si>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</si>
  <si>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</si>
  <si>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</si>
  <si>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</si>
  <si>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</si>
  <si>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</si>
  <si>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</si>
  <si>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</si>
  <si>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</si>
  <si>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</si>
  <si>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</si>
  <si>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</si>
  <si>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</si>
  <si>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</si>
  <si>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</si>
  <si>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</si>
  <si>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</si>
  <si>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</si>
  <si>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</si>
  <si>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</si>
  <si>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</si>
  <si>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</si>
  <si>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</si>
  <si>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</si>
  <si>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</si>
  <si>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</si>
  <si>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</si>
  <si>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</si>
  <si>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</si>
  <si>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</si>
  <si>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</si>
  <si>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</si>
  <si>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</si>
  <si>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</si>
  <si>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</si>
  <si>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</si>
  <si>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</si>
  <si>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</si>
  <si>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</si>
  <si>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</si>
  <si>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</si>
  <si>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</si>
  <si>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</si>
  <si>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</si>
  <si>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</si>
  <si>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</si>
  <si>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</si>
  <si>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</si>
  <si>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</si>
  <si>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</si>
  <si>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</si>
  <si>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</si>
  <si>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</si>
  <si>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</si>
  <si>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</si>
  <si>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</si>
  <si>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</si>
  <si>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</si>
  <si>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</si>
  <si>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</si>
  <si>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</si>
  <si>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</si>
  <si>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</si>
  <si>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</si>
  <si>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</si>
  <si>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</si>
  <si>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</si>
  <si>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</si>
  <si>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</si>
  <si>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</si>
  <si>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</si>
  <si>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</si>
  <si>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</si>
  <si>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</si>
  <si>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</si>
  <si>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</si>
  <si>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</si>
  <si>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</si>
  <si>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</si>
  <si>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</si>
  <si>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</si>
  <si>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</si>
  <si>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</si>
  <si>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</si>
  <si>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</si>
  <si>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</si>
  <si>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</si>
  <si>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</si>
  <si>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</si>
  <si>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</si>
  <si>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</si>
  <si>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</si>
  <si>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</si>
  <si>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</si>
  <si>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</si>
  <si>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</si>
  <si>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</si>
  <si>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</si>
  <si>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</si>
  <si>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</si>
  <si>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</si>
  <si>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</si>
  <si>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</si>
  <si>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</si>
  <si>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</si>
  <si>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</si>
  <si>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</si>
  <si>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</si>
  <si>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</si>
  <si>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</si>
  <si>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</si>
  <si>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</si>
  <si>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</si>
  <si>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</si>
  <si>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</si>
  <si>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</si>
  <si>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</si>
  <si>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</si>
  <si>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</si>
  <si>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</si>
  <si>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</si>
  <si>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</si>
  <si>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</si>
  <si>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</si>
  <si>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</si>
  <si>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</si>
  <si>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</si>
  <si>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</si>
  <si>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</si>
  <si>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</si>
  <si>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</si>
  <si>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</si>
  <si>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</si>
  <si>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</si>
  <si>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</si>
  <si>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</si>
  <si>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</si>
  <si>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</si>
  <si>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</si>
  <si>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</si>
  <si>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</si>
  <si>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</si>
  <si>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</si>
  <si>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</si>
  <si>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</si>
  <si>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</si>
  <si>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</si>
  <si>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</si>
  <si>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</si>
  <si>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</si>
  <si>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</si>
  <si>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</si>
  <si>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</si>
  <si>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</si>
  <si>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</si>
  <si>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</si>
  <si>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</si>
  <si>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</si>
  <si>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</si>
  <si>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</si>
  <si>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</si>
  <si>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</si>
  <si>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</si>
  <si>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</si>
  <si>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</si>
  <si>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</si>
  <si>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</si>
  <si>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</si>
  <si>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</si>
  <si>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</si>
  <si>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</si>
  <si>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</si>
  <si>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</si>
  <si>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</si>
  <si>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</si>
  <si>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</si>
  <si>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</si>
  <si>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</si>
  <si>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</si>
  <si>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</si>
  <si>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</si>
  <si>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</si>
  <si>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</si>
  <si>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</si>
  <si>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</si>
  <si>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</si>
  <si>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</si>
  <si>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</si>
  <si>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</si>
  <si>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</si>
  <si>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</si>
  <si>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</si>
  <si>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</si>
  <si>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</si>
  <si>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</si>
  <si>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</si>
  <si>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</si>
  <si>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</si>
  <si>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</si>
  <si>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</si>
  <si>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</si>
  <si>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</si>
  <si>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</si>
  <si>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</si>
  <si>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</si>
  <si>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</si>
  <si>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</si>
  <si>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</si>
  <si>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</si>
  <si>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</si>
  <si>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</si>
  <si>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</si>
  <si>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</si>
  <si>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</si>
  <si>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</si>
  <si>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</si>
  <si>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</si>
  <si>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</si>
  <si>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</si>
  <si>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</si>
  <si>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</si>
  <si>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</si>
  <si>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</si>
  <si>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</si>
  <si>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</si>
  <si>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</si>
  <si>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</si>
  <si>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</si>
  <si>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</si>
  <si>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</si>
  <si>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</si>
  <si>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</si>
  <si>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</si>
  <si>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</si>
  <si>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</si>
  <si>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</si>
  <si>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</si>
  <si>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</si>
  <si>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</si>
  <si>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</si>
  <si>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</si>
  <si>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</si>
  <si>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</si>
  <si>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</si>
  <si>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</si>
  <si>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</si>
  <si>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</si>
  <si>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</si>
  <si>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</si>
  <si>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</si>
  <si>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</si>
  <si>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</si>
  <si>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</si>
  <si>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</si>
  <si>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</si>
  <si>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</si>
  <si>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</si>
  <si>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</si>
  <si>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</si>
  <si>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</si>
  <si>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</si>
  <si>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</si>
  <si>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</si>
  <si>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</si>
  <si>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</si>
  <si>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</si>
  <si>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</si>
  <si>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</si>
  <si>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</si>
  <si>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</si>
  <si>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</si>
  <si>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</si>
  <si>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</si>
  <si>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</si>
  <si>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</si>
  <si>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</si>
  <si>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</si>
  <si>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</si>
  <si>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</si>
  <si>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</si>
  <si>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</si>
  <si>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</si>
  <si>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</si>
  <si>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</si>
  <si>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</si>
  <si>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</si>
  <si>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</si>
  <si>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</si>
  <si>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</si>
  <si>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</si>
  <si>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</si>
  <si>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</si>
  <si>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</si>
  <si>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</si>
  <si>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</si>
  <si>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</si>
  <si>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</si>
  <si>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</si>
  <si>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</si>
  <si>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</si>
  <si>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</si>
  <si>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</si>
  <si>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</si>
  <si>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</si>
  <si>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</si>
  <si>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</si>
  <si>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</si>
  <si>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</si>
  <si>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</si>
  <si>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</si>
  <si>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</si>
  <si>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</si>
  <si>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</si>
  <si>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</si>
  <si>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</si>
  <si>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</si>
  <si>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</si>
  <si>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</si>
  <si>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</si>
  <si>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</si>
  <si>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</si>
  <si>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</si>
  <si>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</si>
  <si>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</si>
  <si>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</si>
  <si>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</si>
  <si>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</si>
  <si>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</si>
  <si>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</si>
  <si>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</si>
  <si>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</si>
  <si>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</si>
  <si>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</si>
  <si>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</si>
  <si>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</si>
  <si>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</si>
  <si>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</si>
  <si>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</si>
  <si>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</si>
  <si>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</si>
  <si>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</si>
  <si>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</si>
  <si>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</si>
  <si>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</si>
  <si>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</si>
  <si>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</si>
  <si>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</si>
  <si>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</si>
  <si>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</si>
  <si>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</si>
  <si>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</si>
  <si>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</si>
  <si>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</si>
  <si>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</si>
  <si>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</si>
  <si>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</si>
  <si>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</si>
  <si>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</si>
  <si>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</si>
  <si>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</si>
  <si>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</si>
  <si>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</si>
  <si>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</si>
  <si>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</si>
  <si>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</si>
  <si>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</si>
  <si>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</si>
  <si>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</si>
  <si>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</si>
  <si>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</si>
  <si>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</si>
  <si>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</si>
  <si>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</si>
  <si>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</si>
  <si>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</si>
  <si>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</si>
  <si>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</si>
  <si>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</si>
  <si>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</si>
  <si>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</si>
  <si>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</si>
  <si>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</si>
  <si>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</si>
  <si>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</si>
  <si>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</si>
  <si>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</si>
  <si>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</si>
  <si>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</si>
  <si>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</si>
  <si>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</si>
  <si>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</si>
  <si>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</si>
  <si>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</si>
  <si>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</si>
  <si>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</si>
  <si>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</si>
  <si>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</si>
  <si>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</si>
  <si>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</si>
  <si>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</si>
  <si>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</si>
  <si>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</si>
  <si>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</si>
  <si>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</si>
  <si>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</si>
  <si>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</si>
  <si>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</si>
  <si>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</si>
  <si>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</si>
  <si>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</si>
  <si>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</si>
  <si>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</si>
  <si>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</si>
  <si>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</si>
  <si>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</si>
  <si>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</si>
  <si>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</si>
  <si>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</si>
  <si>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</si>
  <si>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</si>
  <si>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</si>
  <si>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</si>
  <si>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</si>
  <si>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</si>
  <si>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</si>
  <si>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</si>
  <si>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</si>
  <si>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</si>
  <si>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</si>
  <si>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</si>
  <si>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</si>
  <si>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</si>
  <si>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</si>
  <si>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</si>
  <si>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</si>
  <si>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</si>
  <si>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</si>
  <si>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</si>
  <si>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</si>
  <si>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</si>
  <si>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</si>
  <si>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</si>
  <si>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</si>
  <si>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</si>
  <si>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</si>
  <si>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</si>
  <si>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</si>
  <si>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</si>
  <si>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</si>
  <si>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</si>
  <si>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</si>
  <si>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</si>
  <si>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</si>
  <si>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</si>
  <si>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</si>
  <si>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</si>
  <si>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</si>
  <si>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</si>
  <si>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</si>
  <si>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</si>
  <si>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</si>
  <si>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</si>
  <si>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</si>
  <si>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</si>
  <si>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</si>
  <si>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</si>
  <si>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</si>
  <si>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</si>
  <si>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</si>
  <si>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</si>
  <si>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</si>
  <si>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</si>
  <si>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</si>
  <si>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</si>
  <si>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</si>
  <si>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</si>
  <si>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</si>
  <si>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</si>
  <si>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</si>
  <si>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</si>
  <si>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</si>
  <si>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</si>
  <si>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</si>
  <si>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</si>
  <si>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</si>
  <si>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</si>
  <si>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</si>
  <si>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</si>
  <si>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</si>
  <si>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</si>
  <si>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</si>
  <si>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</si>
  <si>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</si>
  <si>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</si>
  <si>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</si>
  <si>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</si>
  <si>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</si>
  <si>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</si>
  <si>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</si>
  <si>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</si>
  <si>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</si>
  <si>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</si>
  <si>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</si>
  <si>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</si>
  <si>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</si>
  <si>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</si>
  <si>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</si>
  <si>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</si>
  <si>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</si>
  <si>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</si>
  <si>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</si>
  <si>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</si>
  <si>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</si>
  <si>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</si>
  <si>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</si>
  <si>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</si>
  <si>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</si>
  <si>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</si>
  <si>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</si>
  <si>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</si>
  <si>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</si>
  <si>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</si>
  <si>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</si>
  <si>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</si>
  <si>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</si>
  <si>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</si>
  <si>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</si>
  <si>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</si>
  <si>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</si>
  <si>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</si>
  <si>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</si>
  <si>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</si>
  <si>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</si>
  <si>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</si>
  <si>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</si>
  <si>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</si>
  <si>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</si>
  <si>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</si>
  <si>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</si>
  <si>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</si>
  <si>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</si>
  <si>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</si>
  <si>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</si>
  <si>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</si>
  <si>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</si>
  <si>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</si>
  <si>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</si>
  <si>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</si>
  <si>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</si>
  <si>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</si>
  <si>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</si>
  <si>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</si>
  <si>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</si>
  <si>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</si>
  <si>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</si>
  <si>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</si>
  <si>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</si>
  <si>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</si>
  <si>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</si>
  <si>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</si>
  <si>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</si>
  <si>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</si>
  <si>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</si>
  <si>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</si>
  <si>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</si>
  <si>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</si>
  <si>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</si>
  <si>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</si>
  <si>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</si>
  <si>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</si>
  <si>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</si>
  <si>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</si>
  <si>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</si>
  <si>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</si>
  <si>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</si>
  <si>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</si>
  <si>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</si>
  <si>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</si>
  <si>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</si>
  <si>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</si>
  <si>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</si>
  <si>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</si>
  <si>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</si>
  <si>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</si>
  <si>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</si>
  <si>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</si>
  <si>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</si>
  <si>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</si>
  <si>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</si>
  <si>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</si>
  <si>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</si>
  <si>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</si>
  <si>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</si>
  <si>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</si>
  <si>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</si>
  <si>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</si>
  <si>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</si>
  <si>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</si>
  <si>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</si>
  <si>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</si>
  <si>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</si>
  <si>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</si>
  <si>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</si>
  <si>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</si>
  <si>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</si>
  <si>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</si>
  <si>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</si>
  <si>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</si>
  <si>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</si>
  <si>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</si>
  <si>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</si>
  <si>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</si>
  <si>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</si>
  <si>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</si>
  <si>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</si>
  <si>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</si>
  <si>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</si>
  <si>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</si>
  <si>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</si>
  <si>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</si>
  <si>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</si>
  <si>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</si>
  <si>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</si>
  <si>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</si>
  <si>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</si>
  <si>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</si>
  <si>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</si>
  <si>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</si>
  <si>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</si>
  <si>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</si>
  <si>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</si>
  <si>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</si>
  <si>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</si>
  <si>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</si>
  <si>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</si>
  <si>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</si>
  <si>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</si>
  <si>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</si>
  <si>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</si>
  <si>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</si>
  <si>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</si>
  <si>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</si>
  <si>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</si>
  <si>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</si>
  <si>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</si>
  <si>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</si>
  <si>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</si>
  <si>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</si>
  <si>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</si>
  <si>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</si>
  <si>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</si>
  <si>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</si>
  <si>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</si>
  <si>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</si>
  <si>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</si>
  <si>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</si>
  <si>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</si>
  <si>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</si>
  <si>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</si>
  <si>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</si>
  <si>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</si>
  <si>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</si>
  <si>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</si>
  <si>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</si>
  <si>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</si>
  <si>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</si>
  <si>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</si>
  <si>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</si>
  <si>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</si>
  <si>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</si>
  <si>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</si>
  <si>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</si>
  <si>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</si>
  <si>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</si>
  <si>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</si>
  <si>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</si>
  <si>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</si>
  <si>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</si>
  <si>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</si>
  <si>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</si>
  <si>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</si>
  <si>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</si>
  <si>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</si>
  <si>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</si>
  <si>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</si>
  <si>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</si>
  <si>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</si>
  <si>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</si>
  <si>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</si>
  <si>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</si>
  <si>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</si>
  <si>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</si>
  <si>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</si>
  <si>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</si>
  <si>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</si>
  <si>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</si>
  <si>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</si>
  <si>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</si>
  <si>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</si>
  <si>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</si>
  <si>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</si>
  <si>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</si>
  <si>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</si>
  <si>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</si>
  <si>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</si>
  <si>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</si>
  <si>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</si>
  <si>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</si>
  <si>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</si>
  <si>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</si>
  <si>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</si>
  <si>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</si>
  <si>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</si>
  <si>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</si>
  <si>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</si>
  <si>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</si>
  <si>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</si>
  <si>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</si>
  <si>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</si>
  <si>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</si>
  <si>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</si>
  <si>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</si>
  <si>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</si>
  <si>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</si>
  <si>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</si>
  <si>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</si>
  <si>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</si>
  <si>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</si>
  <si>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</si>
  <si>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</si>
  <si>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</si>
  <si>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</si>
  <si>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</si>
  <si>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</si>
  <si>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</si>
  <si>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</si>
  <si>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</si>
  <si>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</si>
  <si>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</si>
  <si>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</si>
  <si>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</si>
  <si>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</si>
  <si>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</si>
  <si>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</si>
  <si>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</si>
  <si>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</si>
  <si>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</si>
  <si>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</si>
  <si>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</si>
  <si>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</si>
  <si>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</si>
  <si>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</si>
  <si>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</si>
  <si>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</si>
  <si>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</si>
  <si>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</si>
  <si>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</si>
  <si>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</si>
  <si>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</si>
  <si>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</si>
  <si>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</si>
  <si>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</si>
  <si>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</si>
  <si>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</si>
  <si>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</si>
  <si>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</si>
  <si>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</si>
  <si>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</si>
  <si>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</si>
  <si>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</si>
  <si>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</si>
  <si>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</si>
  <si>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</si>
  <si>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</si>
  <si>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</si>
  <si>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</si>
  <si>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</si>
  <si>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</si>
  <si>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</si>
  <si>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</si>
  <si>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</si>
  <si>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</si>
  <si>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</si>
  <si>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</si>
  <si>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</si>
  <si>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</si>
  <si>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</si>
  <si>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</si>
  <si>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</si>
  <si>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</si>
  <si>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</si>
  <si>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</si>
  <si>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</si>
  <si>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</si>
  <si>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</si>
  <si>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</si>
  <si>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</si>
  <si>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</si>
  <si>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</si>
  <si>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</si>
  <si>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</si>
  <si>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</si>
  <si>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</si>
  <si>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</si>
  <si>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</si>
  <si>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</si>
  <si>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</si>
  <si>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</si>
  <si>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</si>
  <si>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</si>
  <si>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</si>
  <si>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</si>
  <si>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</si>
  <si>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</si>
  <si>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</si>
  <si>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</si>
  <si>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</si>
  <si>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</si>
  <si>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</si>
  <si>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</si>
  <si>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</si>
  <si>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</si>
  <si>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</si>
  <si>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</si>
  <si>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</si>
  <si>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</si>
  <si>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</si>
  <si>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</si>
  <si>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</si>
  <si>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</si>
  <si>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</si>
  <si>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</si>
  <si>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</si>
  <si>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</si>
  <si>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</si>
  <si>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</si>
  <si>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</si>
  <si>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</si>
  <si>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</si>
  <si>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</si>
  <si>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</si>
  <si>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</si>
  <si>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</si>
  <si>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</si>
  <si>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</si>
  <si>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</si>
  <si>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</si>
  <si>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</si>
  <si>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</si>
  <si>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</si>
  <si>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</si>
  <si>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</si>
  <si>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</si>
  <si>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</si>
  <si>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</si>
  <si>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</si>
  <si>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</si>
  <si>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</si>
  <si>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</si>
  <si>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</si>
  <si>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</si>
  <si>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</si>
  <si>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</si>
  <si>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</si>
  <si>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</si>
  <si>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</si>
  <si>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</si>
  <si>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</si>
  <si>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</si>
  <si>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</si>
  <si>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</si>
  <si>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</si>
  <si>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</si>
  <si>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</si>
  <si>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</si>
  <si>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</si>
  <si>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</si>
  <si>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</si>
  <si>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</si>
  <si>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</si>
  <si>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</si>
  <si>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</si>
  <si>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</si>
  <si>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</si>
  <si>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</si>
  <si>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</si>
  <si>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</si>
  <si>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</si>
  <si>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</si>
  <si>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</si>
  <si>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</si>
  <si>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</si>
  <si>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</si>
  <si>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</si>
  <si>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</si>
  <si>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</si>
  <si>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</si>
  <si>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</si>
  <si>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</si>
  <si>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</si>
  <si>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</si>
  <si>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</si>
  <si>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</si>
  <si>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</si>
  <si>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</si>
  <si>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</si>
  <si>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</si>
  <si>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</si>
  <si>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</si>
  <si>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</si>
  <si>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</si>
  <si>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</si>
  <si>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</si>
  <si>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</si>
  <si>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</si>
  <si>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</si>
  <si>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</si>
  <si>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</si>
  <si>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</si>
  <si>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</si>
  <si>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</si>
  <si>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</si>
  <si>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</si>
  <si>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</si>
  <si>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</si>
  <si>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</si>
  <si>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</si>
  <si>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</si>
  <si>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</si>
  <si>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</si>
  <si>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</si>
  <si>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</si>
  <si>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</si>
  <si>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</si>
  <si>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</si>
  <si>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</si>
  <si>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</si>
  <si>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</si>
  <si>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</si>
  <si>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</si>
  <si>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</si>
  <si>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</si>
  <si>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</si>
  <si>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</si>
  <si>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</si>
  <si>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</si>
  <si>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</si>
  <si>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</si>
  <si>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</si>
  <si>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</si>
  <si>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</si>
  <si>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</si>
  <si>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</si>
  <si>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</si>
  <si>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</si>
  <si>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</si>
  <si>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</si>
  <si>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</si>
  <si>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</si>
  <si>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</si>
  <si>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</si>
  <si>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</si>
  <si>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</si>
  <si>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</si>
  <si>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</si>
  <si>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</si>
  <si>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</si>
  <si>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</si>
  <si>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</si>
  <si>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</si>
  <si>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</si>
  <si>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</si>
  <si>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</si>
  <si>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</si>
  <si>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</si>
  <si>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</si>
  <si>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</si>
  <si>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</si>
  <si>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</si>
  <si>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</si>
  <si>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</si>
  <si>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</si>
  <si>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</si>
  <si>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</si>
  <si>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</si>
  <si>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</si>
  <si>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</si>
  <si>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</si>
  <si>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</si>
  <si>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</si>
  <si>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</si>
  <si>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</si>
  <si>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</si>
  <si>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</si>
  <si>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</si>
  <si>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</si>
  <si>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</si>
  <si>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</si>
  <si>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</si>
  <si>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</si>
  <si>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</si>
  <si>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</si>
  <si>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</si>
  <si>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</si>
  <si>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</si>
  <si>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</si>
  <si>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</si>
  <si>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</si>
  <si>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</si>
  <si>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</si>
  <si>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</si>
  <si>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</si>
  <si>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</si>
  <si>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</si>
  <si>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</si>
  <si>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</si>
  <si>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</si>
  <si>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</si>
  <si>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</si>
  <si>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</si>
  <si>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</si>
  <si>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</si>
  <si>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</si>
  <si>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</si>
  <si>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</si>
  <si>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</si>
  <si>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</si>
  <si>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</si>
  <si>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</si>
  <si>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</si>
  <si>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</si>
  <si>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</si>
  <si>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</si>
  <si>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</si>
  <si>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</si>
  <si>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</si>
  <si>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</si>
  <si>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</si>
  <si>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</si>
  <si>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</si>
  <si>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</si>
  <si>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</si>
  <si>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</si>
  <si>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</si>
  <si>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</si>
  <si>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</si>
  <si>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</si>
  <si>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</si>
  <si>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</si>
  <si>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</si>
  <si>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</si>
  <si>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</si>
  <si>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</si>
  <si>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</si>
  <si>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</si>
  <si>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</si>
  <si>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</si>
  <si>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</si>
  <si>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</si>
  <si>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</si>
  <si>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</si>
  <si>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</si>
  <si>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</si>
  <si>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</si>
  <si>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</si>
  <si>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</si>
  <si>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</si>
  <si>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</si>
  <si>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</si>
  <si>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</si>
  <si>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</si>
  <si>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</si>
  <si>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</si>
  <si>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</si>
  <si>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</si>
  <si>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</si>
  <si>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</si>
  <si>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</si>
  <si>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</si>
  <si>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</si>
  <si>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</si>
  <si>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</si>
  <si>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</si>
  <si>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</si>
  <si>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</si>
  <si>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</si>
  <si>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</si>
  <si>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</si>
  <si>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</si>
  <si>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</si>
  <si>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</si>
  <si>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</si>
  <si>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</si>
  <si>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</si>
  <si>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</si>
  <si>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</si>
  <si>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</si>
  <si>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</si>
  <si>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</si>
  <si>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</si>
  <si>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</si>
  <si>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</si>
  <si>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</si>
  <si>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</si>
  <si>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</si>
  <si>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</si>
  <si>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</si>
  <si>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</si>
  <si>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</si>
  <si>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</si>
  <si>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</si>
  <si>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</si>
  <si>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</si>
  <si>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</si>
  <si>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</si>
  <si>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</si>
  <si>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</si>
  <si>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</si>
  <si>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</si>
  <si>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</si>
  <si>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</si>
  <si>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</si>
  <si>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</si>
  <si>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</si>
  <si>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</si>
  <si>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</si>
  <si>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</si>
  <si>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</si>
  <si>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</si>
  <si>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</si>
  <si>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</si>
  <si>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</si>
  <si>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</si>
  <si>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</si>
  <si>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</si>
  <si>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</si>
  <si>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</si>
  <si>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</si>
  <si>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</si>
  <si>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</si>
  <si>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</si>
  <si>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</si>
  <si>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</si>
  <si>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</si>
  <si>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</si>
  <si>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</si>
  <si>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</si>
  <si>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</si>
  <si>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</si>
  <si>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</si>
  <si>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</si>
  <si>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</si>
  <si>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</si>
  <si>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</si>
  <si>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</si>
  <si>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</si>
  <si>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</si>
  <si>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</si>
  <si>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</si>
  <si>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</si>
  <si>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</si>
  <si>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</si>
  <si>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</si>
  <si>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</si>
  <si>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</si>
  <si>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</si>
  <si>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</si>
  <si>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</si>
  <si>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</si>
  <si>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</si>
  <si>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</si>
  <si>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</si>
  <si>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</si>
  <si>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</si>
  <si>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</si>
  <si>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</si>
  <si>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</si>
  <si>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</si>
  <si>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</si>
  <si>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</si>
  <si>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</si>
  <si>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</si>
  <si>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</si>
  <si>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</si>
  <si>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</si>
  <si>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</si>
  <si>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</si>
  <si>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</si>
  <si>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</si>
  <si>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</si>
  <si>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</si>
  <si>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</si>
  <si>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</si>
  <si>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</si>
  <si>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</si>
  <si>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</si>
  <si>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</si>
  <si>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</si>
  <si>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</si>
  <si>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</si>
  <si>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</si>
  <si>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</si>
  <si>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</si>
  <si>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</si>
  <si>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</si>
  <si>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</si>
  <si>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</si>
  <si>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</si>
  <si>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</si>
  <si>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</si>
  <si>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</si>
  <si>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</si>
  <si>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</si>
  <si>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</si>
  <si>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</si>
  <si>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</si>
  <si>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</si>
  <si>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</si>
  <si>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</si>
  <si>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</si>
  <si>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</si>
  <si>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</si>
  <si>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</si>
  <si>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</si>
  <si>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</si>
  <si>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</si>
  <si>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</si>
  <si>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</si>
  <si>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</si>
  <si>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</si>
  <si>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</si>
  <si>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</si>
  <si>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</si>
  <si>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</si>
  <si>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</si>
  <si>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</si>
  <si>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</si>
  <si>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</si>
  <si>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</si>
  <si>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</si>
  <si>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</si>
  <si>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</si>
  <si>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</si>
  <si>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</si>
  <si>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</si>
  <si>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</si>
  <si>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</si>
  <si>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</si>
  <si>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</si>
  <si>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</si>
  <si>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</si>
  <si>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</si>
  <si>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</si>
  <si>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</si>
  <si>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</si>
  <si>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</si>
  <si>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</si>
  <si>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</si>
  <si>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</si>
  <si>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</si>
  <si>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</si>
  <si>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</si>
  <si>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</si>
  <si>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</si>
  <si>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</si>
  <si>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</si>
  <si>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</si>
  <si>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</si>
  <si>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</si>
  <si>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</si>
  <si>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</si>
  <si>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</si>
  <si>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</si>
  <si>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</si>
  <si>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</si>
  <si>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</si>
  <si>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</si>
  <si>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</si>
  <si>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</si>
  <si>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</si>
  <si>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</si>
  <si>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</si>
  <si>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</si>
  <si>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</si>
  <si>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</si>
  <si>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</si>
  <si>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</si>
  <si>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</si>
  <si>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</si>
  <si>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</si>
  <si>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</si>
  <si>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</si>
  <si>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</si>
  <si>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</si>
  <si>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</si>
  <si>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</si>
  <si>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</si>
  <si>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</si>
  <si>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</si>
  <si>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</si>
  <si>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</si>
  <si>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</si>
  <si>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</si>
  <si>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</si>
  <si>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</si>
  <si>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</si>
  <si>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</si>
  <si>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</si>
  <si>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</si>
  <si>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</si>
  <si>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</si>
  <si>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</si>
  <si>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</si>
  <si>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</si>
  <si>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</si>
  <si>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</si>
  <si>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</si>
  <si>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</si>
  <si>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</si>
  <si>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</si>
  <si>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</si>
  <si>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</si>
  <si>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</si>
  <si>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</si>
  <si>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</si>
  <si>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</si>
  <si>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</si>
  <si>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</si>
  <si>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</si>
  <si>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</si>
  <si>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</si>
  <si>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</si>
  <si>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</si>
  <si>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</si>
  <si>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</si>
  <si>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</si>
  <si>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</si>
  <si>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</si>
  <si>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</si>
  <si>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</si>
  <si>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</si>
  <si>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</si>
  <si>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</si>
  <si>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</si>
  <si>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</si>
  <si>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</si>
  <si>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</si>
  <si>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</si>
  <si>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</si>
  <si>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</si>
  <si>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</si>
  <si>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</si>
  <si>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</si>
  <si>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</si>
  <si>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</si>
  <si>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</si>
  <si>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</si>
  <si>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</si>
  <si>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</si>
  <si>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</si>
  <si>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</si>
  <si>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</si>
  <si>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</si>
  <si>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</si>
  <si>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</si>
  <si>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</si>
  <si>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</si>
  <si>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</si>
  <si>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</si>
  <si>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</si>
  <si>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</si>
  <si>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</si>
  <si>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</si>
  <si>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</si>
  <si>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</si>
  <si>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</si>
  <si>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</si>
  <si>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</si>
  <si>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</si>
  <si>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</si>
  <si>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</si>
  <si>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</si>
  <si>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</si>
  <si>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</si>
  <si>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</si>
  <si>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</si>
  <si>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</si>
  <si>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</si>
  <si>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</si>
  <si>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</si>
  <si>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</si>
  <si>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</si>
  <si>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</si>
  <si>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</si>
  <si>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</si>
  <si>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</si>
  <si>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</si>
  <si>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</si>
  <si>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</si>
  <si>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</si>
  <si>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</si>
  <si>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</si>
  <si>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</si>
  <si>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</si>
  <si>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</si>
  <si>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</si>
  <si>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</si>
  <si>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</si>
  <si>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</si>
  <si>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</si>
  <si>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</si>
  <si>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</si>
  <si>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</si>
  <si>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</si>
  <si>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</si>
  <si>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</si>
  <si>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</si>
  <si>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</si>
  <si>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</si>
  <si>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</si>
  <si>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</si>
  <si>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</si>
  <si>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</si>
  <si>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</si>
  <si>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</si>
  <si>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</si>
  <si>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</si>
  <si>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</si>
  <si>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</si>
  <si>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</si>
  <si>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</si>
  <si>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</si>
  <si>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</si>
  <si>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</si>
  <si>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</si>
  <si>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</si>
  <si>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</si>
  <si>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</si>
  <si>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</si>
  <si>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</si>
  <si>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</si>
  <si>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</si>
  <si>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</si>
  <si>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</si>
  <si>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</si>
  <si>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</si>
  <si>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</si>
  <si>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</si>
  <si>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</si>
  <si>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</si>
  <si>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</si>
  <si>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</si>
  <si>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</si>
  <si>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</si>
  <si>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</si>
  <si>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</si>
  <si>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</si>
  <si>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</si>
  <si>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</si>
  <si>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</si>
  <si>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</si>
  <si>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</si>
  <si>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</si>
  <si>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</si>
  <si>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</si>
  <si>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</si>
  <si>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</si>
  <si>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</si>
  <si>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</si>
  <si>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</si>
  <si>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</si>
  <si>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</si>
  <si>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</si>
  <si>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</si>
  <si>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</si>
  <si>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</si>
  <si>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</si>
  <si>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</si>
  <si>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</si>
  <si>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</si>
  <si>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</si>
  <si>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</si>
  <si>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</si>
  <si>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</si>
  <si>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</si>
  <si>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</si>
  <si>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</si>
  <si>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</si>
  <si>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</si>
  <si>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</si>
  <si>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</si>
  <si>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</si>
  <si>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</si>
  <si>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</si>
  <si>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</si>
  <si>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</si>
  <si>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</si>
  <si>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</si>
  <si>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</si>
  <si>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</si>
  <si>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</si>
  <si>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</si>
  <si>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</si>
  <si>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</si>
  <si>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</si>
  <si>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</si>
  <si>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</si>
  <si>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</si>
  <si>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</si>
  <si>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</si>
  <si>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</si>
  <si>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</si>
  <si>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</si>
  <si>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</si>
  <si>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</si>
  <si>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</si>
  <si>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</si>
  <si>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</si>
  <si>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</si>
  <si>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</si>
  <si>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</si>
  <si>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</si>
  <si>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</si>
  <si>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</si>
  <si>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</si>
  <si>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</si>
  <si>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</si>
  <si>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</si>
  <si>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</si>
  <si>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</si>
  <si>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</si>
  <si>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</si>
  <si>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</si>
  <si>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</si>
  <si>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</si>
  <si>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</si>
  <si>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</si>
  <si>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</si>
  <si>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</si>
  <si>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</si>
  <si>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</si>
  <si>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</si>
  <si>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</si>
  <si>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</si>
  <si>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</si>
  <si>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</si>
  <si>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</si>
  <si>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</si>
  <si>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</si>
  <si>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</si>
  <si>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</si>
  <si>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</si>
  <si>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</si>
  <si>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</si>
  <si>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</si>
  <si>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</si>
  <si>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</si>
  <si>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</si>
  <si>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</si>
  <si>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</si>
  <si>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</si>
  <si>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</si>
  <si>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</si>
  <si>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</si>
  <si>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</si>
  <si>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</si>
  <si>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</si>
  <si>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</si>
  <si>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</si>
  <si>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</si>
  <si>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</si>
  <si>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</si>
  <si>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</si>
  <si>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</si>
  <si>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</si>
  <si>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</si>
  <si>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</si>
  <si>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</si>
  <si>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</si>
  <si>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</si>
  <si>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</si>
  <si>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</si>
  <si>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</si>
  <si>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</si>
  <si>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</si>
  <si>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</si>
  <si>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</si>
  <si>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</si>
  <si>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</si>
  <si>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</si>
  <si>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</si>
  <si>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</si>
  <si>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</si>
  <si>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</si>
  <si>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</si>
  <si>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</si>
  <si>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</si>
  <si>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</si>
  <si>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</si>
  <si>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</si>
  <si>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</si>
  <si>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</si>
  <si>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</si>
  <si>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</si>
  <si>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</si>
  <si>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</si>
  <si>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</si>
  <si>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</si>
  <si>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</si>
  <si>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</si>
  <si>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</si>
  <si>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</si>
  <si>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</si>
  <si>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</si>
  <si>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</si>
  <si>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</si>
  <si>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</si>
  <si>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</si>
  <si>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</si>
  <si>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</si>
  <si>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</si>
  <si>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</si>
  <si>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</si>
  <si>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</si>
  <si>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</si>
  <si>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</si>
  <si>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</si>
  <si>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</si>
  <si>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</si>
  <si>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</si>
  <si>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</si>
  <si>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</si>
  <si>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</si>
  <si>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</si>
  <si>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</si>
  <si>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</si>
  <si>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</si>
  <si>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</si>
  <si>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</si>
  <si>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</si>
  <si>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</si>
  <si>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</si>
  <si>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</si>
  <si>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</si>
  <si>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</si>
  <si>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</si>
  <si>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</si>
  <si>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</si>
  <si>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</si>
  <si>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</si>
  <si>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</si>
  <si>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</si>
  <si>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</si>
  <si>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</si>
  <si>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</si>
  <si>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</si>
  <si>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</si>
  <si>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</si>
  <si>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</si>
  <si>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</si>
  <si>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</si>
  <si>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</si>
  <si>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</si>
  <si>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</si>
  <si>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</si>
  <si>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</si>
  <si>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</si>
  <si>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</si>
  <si>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</si>
  <si>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</si>
  <si>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</si>
  <si>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</si>
  <si>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</si>
  <si>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</si>
  <si>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</si>
  <si>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</si>
  <si>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</si>
  <si>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</si>
  <si>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</si>
  <si>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</si>
  <si>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</si>
  <si>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</si>
  <si>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</si>
  <si>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</si>
  <si>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</si>
  <si>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</si>
  <si>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</si>
  <si>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</si>
  <si>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</si>
  <si>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</si>
  <si>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</si>
  <si>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</si>
  <si>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</si>
  <si>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</si>
  <si>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</si>
  <si>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</si>
  <si>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</si>
  <si>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</si>
  <si>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</si>
  <si>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</si>
  <si>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</si>
  <si>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</si>
  <si>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</si>
  <si>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</si>
  <si>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</si>
  <si>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</si>
  <si>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</si>
  <si>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</si>
  <si>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</si>
  <si>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</si>
  <si>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</si>
  <si>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</si>
  <si>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</si>
  <si>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</si>
  <si>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</si>
  <si>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</si>
  <si>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</si>
  <si>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</si>
  <si>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</si>
  <si>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</si>
  <si>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</si>
  <si>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</si>
  <si>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</si>
  <si>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</si>
  <si>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</si>
  <si>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</si>
  <si>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</si>
  <si>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</si>
  <si>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</si>
  <si>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</si>
  <si>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</si>
  <si>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</si>
  <si>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</si>
  <si>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</si>
  <si>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</si>
  <si>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</si>
  <si>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</si>
  <si>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</si>
  <si>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</si>
  <si>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</si>
  <si>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</si>
  <si>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</si>
  <si>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</si>
  <si>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</si>
  <si>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</si>
  <si>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</si>
  <si>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</si>
  <si>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</si>
  <si>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</si>
  <si>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</si>
  <si>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</si>
  <si>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</si>
  <si>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</si>
  <si>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</si>
  <si>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</si>
  <si>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</si>
  <si>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</si>
  <si>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</si>
  <si>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</si>
  <si>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</si>
  <si>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</si>
  <si>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</si>
  <si>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</si>
  <si>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</si>
  <si>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</si>
  <si>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</si>
  <si>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</si>
  <si>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</si>
  <si>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</si>
  <si>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</si>
  <si>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</si>
  <si>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</si>
  <si>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</si>
  <si>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</si>
  <si>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</si>
  <si>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</si>
  <si>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</si>
  <si>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</si>
  <si>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</si>
  <si>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</si>
  <si>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</si>
  <si>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</si>
  <si>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</si>
  <si>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</si>
  <si>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</si>
  <si>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</si>
  <si>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</si>
  <si>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</si>
  <si>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</si>
  <si>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</si>
  <si>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</si>
  <si>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</si>
  <si>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</si>
  <si>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</si>
  <si>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</si>
  <si>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</si>
  <si>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</si>
  <si>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</si>
  <si>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</si>
  <si>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</si>
  <si>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</si>
  <si>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</si>
  <si>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</si>
  <si>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</si>
  <si>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</si>
  <si>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</si>
  <si>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</si>
  <si>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</si>
  <si>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</si>
  <si>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</si>
  <si>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</si>
  <si>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</si>
  <si>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</si>
  <si>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</si>
  <si>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</si>
  <si>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</si>
  <si>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</si>
  <si>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</si>
  <si>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</si>
  <si>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</si>
  <si>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</si>
  <si>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</si>
  <si>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</si>
  <si>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</si>
  <si>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</si>
  <si>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</si>
  <si>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</si>
  <si>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</si>
  <si>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</si>
  <si>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</si>
  <si>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</si>
  <si>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</si>
  <si>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</si>
  <si>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</si>
  <si>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</si>
  <si>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</si>
  <si>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</si>
  <si>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</si>
  <si>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</si>
  <si>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</si>
  <si>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</si>
  <si>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</si>
  <si>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</si>
  <si>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</si>
  <si>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</si>
  <si>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</si>
  <si>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</si>
  <si>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</si>
  <si>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</si>
  <si>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</si>
  <si>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</si>
  <si>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</si>
  <si>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</si>
  <si>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</si>
  <si>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</si>
  <si>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</si>
  <si>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</si>
  <si>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</si>
  <si>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</si>
  <si>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</si>
  <si>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</si>
  <si>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</si>
  <si>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</si>
  <si>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</si>
  <si>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</si>
  <si>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</si>
  <si>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</si>
  <si>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</si>
  <si>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</si>
  <si>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</si>
  <si>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</si>
  <si>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</si>
  <si>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</si>
  <si>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</si>
  <si>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</si>
  <si>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</si>
  <si>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</si>
  <si>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</si>
  <si>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</si>
  <si>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</si>
  <si>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</si>
  <si>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</si>
  <si>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</si>
  <si>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</si>
  <si>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</si>
  <si>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</si>
  <si>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</si>
  <si>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</si>
  <si>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</si>
  <si>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</si>
  <si>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</si>
  <si>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</si>
  <si>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</si>
  <si>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</si>
  <si>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</si>
  <si>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</si>
  <si>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</si>
  <si>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</si>
  <si>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</si>
  <si>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</si>
  <si>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</si>
  <si>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</si>
  <si>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</si>
  <si>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</si>
  <si>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</si>
  <si>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</si>
  <si>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</si>
  <si>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</si>
  <si>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</si>
  <si>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</si>
  <si>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</si>
  <si>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</si>
  <si>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</si>
  <si>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</si>
  <si>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</si>
  <si>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</si>
  <si>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</si>
  <si>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</si>
  <si>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</si>
  <si>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</si>
  <si>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</si>
  <si>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</si>
  <si>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</si>
  <si>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</si>
  <si>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</si>
  <si>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</si>
  <si>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</si>
  <si>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</si>
  <si>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</si>
  <si>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</si>
  <si>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</si>
  <si>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</si>
  <si>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</si>
  <si>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</si>
  <si>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</si>
  <si>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</si>
  <si>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</si>
  <si>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</si>
  <si>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</si>
  <si>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</si>
  <si>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</si>
  <si>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</si>
  <si>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</si>
  <si>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</si>
  <si>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</si>
  <si>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</si>
  <si>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</si>
  <si>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</si>
  <si>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</si>
  <si>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</si>
  <si>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</si>
  <si>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</si>
  <si>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</si>
  <si>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</si>
  <si>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</si>
  <si>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</si>
  <si>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</si>
  <si>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</si>
  <si>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</si>
  <si>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</si>
  <si>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</si>
  <si>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</si>
  <si>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</si>
  <si>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</si>
  <si>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</si>
  <si>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</si>
  <si>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</si>
  <si>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</si>
  <si>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</si>
  <si>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</si>
  <si>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</si>
  <si>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</si>
  <si>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</si>
  <si>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</si>
  <si>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</si>
  <si>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</si>
  <si>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</si>
  <si>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</si>
  <si>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</si>
  <si>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</si>
  <si>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</si>
  <si>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</si>
  <si>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</si>
  <si>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</si>
  <si>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</si>
  <si>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</si>
  <si>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</si>
  <si>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</si>
  <si>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</si>
  <si>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</si>
  <si>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</si>
  <si>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</si>
  <si>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</si>
  <si>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</si>
  <si>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</si>
  <si>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</si>
  <si>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</si>
  <si>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</si>
  <si>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</si>
  <si>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</si>
  <si>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</si>
  <si>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</si>
  <si>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</si>
  <si>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</si>
  <si>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</si>
  <si>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</si>
  <si>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</si>
  <si>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</si>
  <si>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</si>
  <si>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</si>
  <si>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</si>
  <si>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</si>
  <si>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</si>
  <si>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</si>
  <si>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</si>
  <si>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</si>
  <si>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</si>
  <si>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</si>
  <si>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</si>
  <si>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</si>
  <si>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</si>
  <si>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</si>
  <si>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</si>
  <si>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</si>
  <si>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</si>
  <si>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</si>
  <si>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</si>
  <si>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</si>
  <si>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</si>
  <si>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</si>
  <si>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</si>
  <si>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</si>
  <si>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</si>
  <si>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</si>
  <si>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</si>
  <si>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</si>
  <si>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</si>
  <si>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</si>
  <si>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</si>
  <si>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</si>
  <si>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</si>
  <si>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</si>
  <si>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</si>
  <si>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</si>
  <si>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</si>
  <si>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</si>
  <si>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</si>
  <si>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</si>
  <si>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</si>
  <si>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</si>
  <si>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</si>
  <si>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</si>
  <si>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</si>
  <si>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</si>
  <si>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</si>
  <si>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</si>
  <si>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</si>
  <si>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</si>
  <si>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</si>
  <si>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</si>
  <si>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</si>
  <si>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</si>
  <si>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</si>
  <si>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</si>
  <si>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</si>
  <si>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</si>
  <si>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</si>
  <si>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</si>
  <si>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</si>
  <si>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</si>
  <si>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</si>
  <si>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</si>
  <si>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</si>
  <si>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</si>
  <si>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</si>
  <si>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</si>
  <si>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</si>
  <si>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</si>
  <si>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</si>
  <si>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</si>
  <si>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</si>
  <si>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</si>
  <si>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</si>
  <si>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</si>
  <si>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</si>
  <si>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</si>
  <si>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</si>
  <si>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</si>
  <si>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</si>
  <si>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</si>
  <si>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</si>
  <si>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</si>
  <si>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</si>
  <si>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</si>
  <si>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</si>
  <si>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</si>
  <si>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</si>
  <si>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</si>
  <si>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</si>
  <si>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</si>
  <si>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</si>
  <si>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</si>
  <si>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</si>
  <si>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</si>
  <si>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</si>
  <si>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</si>
  <si>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</si>
  <si>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</si>
  <si>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</si>
  <si>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</si>
  <si>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</si>
  <si>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</si>
  <si>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</si>
  <si>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</si>
  <si>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</si>
  <si>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</si>
  <si>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</si>
  <si>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</si>
  <si>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</si>
  <si>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</si>
  <si>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</si>
  <si>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</si>
  <si>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</si>
  <si>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</si>
  <si>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</si>
  <si>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</si>
  <si>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</si>
  <si>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</si>
  <si>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</si>
  <si>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</si>
  <si>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</si>
  <si>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</si>
  <si>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</si>
  <si>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</si>
  <si>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</si>
  <si>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</si>
  <si>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</si>
  <si>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</si>
  <si>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</si>
  <si>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</si>
  <si>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</si>
  <si>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</si>
  <si>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</si>
  <si>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</si>
  <si>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</si>
  <si>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</si>
  <si>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</si>
  <si>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</si>
  <si>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</si>
  <si>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</si>
  <si>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</si>
  <si>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</si>
  <si>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</si>
  <si>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</si>
  <si>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</si>
  <si>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</si>
  <si>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</si>
  <si>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</si>
  <si>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</si>
  <si>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</si>
  <si>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</si>
  <si>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</si>
  <si>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</si>
  <si>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</si>
  <si>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</si>
  <si>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</si>
  <si>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</si>
  <si>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</si>
  <si>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</si>
  <si>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</si>
  <si>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</si>
  <si>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</si>
  <si>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</si>
  <si>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</si>
  <si>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</si>
  <si>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</si>
  <si>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</si>
  <si>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</si>
  <si>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</si>
  <si>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</si>
  <si>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</si>
  <si>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</si>
  <si>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</si>
  <si>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</si>
  <si>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</si>
  <si>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</si>
  <si>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</si>
  <si>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</si>
  <si>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</si>
  <si>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</si>
  <si>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</si>
  <si>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</si>
  <si>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</si>
  <si>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</si>
  <si>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</si>
  <si>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</si>
  <si>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</si>
  <si>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</si>
  <si>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</si>
  <si>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</si>
  <si>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</si>
  <si>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</si>
  <si>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</si>
  <si>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</si>
  <si>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</si>
  <si>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</si>
  <si>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</si>
  <si>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</si>
  <si>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</si>
  <si>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</si>
  <si>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</si>
  <si>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</si>
  <si>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</si>
  <si>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</si>
  <si>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</si>
  <si>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</si>
  <si>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</si>
  <si>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</si>
  <si>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</si>
  <si>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</si>
  <si>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</si>
  <si>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</si>
  <si>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</si>
  <si>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</si>
  <si>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</si>
  <si>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</si>
  <si>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</si>
  <si>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</si>
  <si>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</si>
  <si>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</si>
  <si>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</si>
  <si>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</si>
  <si>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</si>
  <si>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</si>
  <si>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</si>
  <si>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</si>
  <si>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</si>
  <si>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</si>
  <si>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</si>
  <si>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</si>
  <si>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</si>
  <si>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</si>
  <si>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</si>
  <si>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</si>
  <si>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</si>
  <si>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</si>
  <si>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</si>
  <si>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</si>
  <si>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</si>
  <si>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</si>
  <si>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</si>
  <si>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</si>
  <si>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</si>
  <si>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</si>
  <si>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</si>
  <si>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</si>
  <si>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</si>
  <si>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</si>
  <si>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</si>
  <si>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</si>
  <si>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</si>
  <si>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</si>
  <si>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</si>
  <si>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</si>
  <si>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</si>
  <si>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</si>
  <si>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</si>
  <si>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</si>
  <si>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</si>
  <si>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</si>
  <si>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</si>
  <si>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</si>
  <si>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</si>
  <si>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</si>
  <si>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</si>
  <si>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</si>
  <si>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</si>
  <si>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</si>
  <si>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</si>
  <si>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</si>
  <si>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</si>
  <si>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</si>
  <si>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</si>
  <si>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</si>
  <si>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</si>
  <si>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</si>
  <si>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</si>
  <si>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</si>
  <si>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</si>
  <si>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</si>
  <si>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</si>
  <si>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</si>
  <si>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</si>
  <si>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</si>
  <si>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</si>
  <si>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</si>
  <si>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</si>
  <si>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</si>
  <si>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</si>
  <si>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</si>
  <si>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</si>
  <si>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</si>
  <si>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</si>
  <si>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</si>
  <si>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</si>
  <si>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</si>
  <si>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</si>
  <si>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</si>
  <si>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</si>
  <si>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</si>
  <si>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</si>
  <si>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</si>
  <si>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</si>
  <si>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</si>
  <si>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</si>
  <si>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</si>
  <si>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</si>
  <si>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</si>
  <si>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</si>
  <si>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</si>
  <si>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</si>
  <si>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</si>
  <si>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</si>
  <si>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</si>
  <si>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</si>
  <si>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</si>
  <si>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</si>
  <si>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</si>
  <si>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</si>
  <si>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</si>
  <si>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</si>
  <si>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</si>
  <si>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</si>
  <si>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</si>
  <si>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</si>
  <si>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</si>
  <si>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</si>
  <si>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</si>
  <si>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</si>
  <si>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</si>
  <si>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</si>
  <si>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</si>
  <si>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</si>
  <si>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</si>
  <si>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</si>
  <si>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</si>
  <si>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</si>
  <si>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</si>
  <si>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</si>
  <si>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</si>
  <si>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</si>
  <si>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</si>
  <si>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</si>
  <si>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</si>
  <si>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</si>
  <si>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</si>
  <si>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</si>
  <si>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</si>
  <si>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</si>
  <si>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</si>
  <si>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</si>
  <si>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</si>
  <si>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</si>
  <si>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</si>
  <si>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</si>
  <si>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</si>
  <si>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</si>
  <si>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</si>
  <si>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</si>
  <si>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</si>
  <si>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</si>
  <si>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</si>
  <si>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</si>
  <si>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</si>
  <si>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</si>
  <si>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</si>
  <si>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</si>
  <si>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</si>
  <si>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</si>
  <si>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</si>
  <si>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</si>
  <si>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</si>
  <si>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</si>
  <si>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</si>
  <si>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</si>
  <si>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</si>
  <si>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</si>
  <si>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</si>
  <si>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</si>
  <si>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</si>
  <si>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</si>
  <si>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</si>
  <si>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</si>
  <si>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</si>
  <si>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</si>
  <si>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</si>
  <si>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</si>
  <si>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</si>
  <si>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</si>
  <si>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</si>
  <si>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</si>
  <si>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</si>
  <si>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</si>
  <si>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</si>
  <si>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</si>
  <si>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</si>
  <si>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</si>
  <si>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</si>
  <si>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</si>
  <si>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</si>
  <si>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</si>
  <si>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</si>
  <si>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</si>
  <si>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</si>
  <si>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</si>
  <si>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</si>
  <si>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</si>
  <si>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</si>
  <si>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</si>
  <si>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</si>
  <si>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</si>
  <si>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</si>
  <si>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</si>
  <si>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</si>
  <si>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</si>
  <si>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</si>
  <si>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</si>
  <si>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</si>
  <si>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</si>
  <si>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</si>
  <si>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</si>
  <si>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</si>
  <si>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</si>
  <si>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</si>
  <si>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</si>
  <si>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</si>
  <si>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</si>
  <si>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</si>
  <si>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</si>
  <si>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</si>
  <si>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</si>
  <si>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</si>
  <si>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</si>
  <si>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</si>
  <si>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</si>
  <si>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</si>
  <si>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</si>
  <si>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</si>
  <si>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</si>
  <si>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</si>
  <si>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</si>
  <si>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</si>
  <si>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</si>
  <si>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</si>
  <si>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</si>
  <si>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</si>
  <si>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</si>
  <si>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</si>
  <si>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</si>
  <si>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</si>
  <si>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</si>
  <si>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</si>
  <si>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</si>
  <si>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</si>
  <si>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</si>
  <si>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</si>
  <si>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</si>
  <si>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</si>
  <si>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</si>
  <si>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</si>
  <si>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</si>
  <si>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</si>
  <si>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</si>
  <si>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</si>
  <si>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</si>
  <si>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</si>
  <si>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</si>
  <si>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</si>
  <si>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</si>
  <si>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</si>
  <si>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</si>
  <si>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</si>
  <si>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</si>
  <si>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</si>
  <si>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</si>
  <si>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</si>
  <si>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</si>
  <si>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</si>
  <si>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</si>
  <si>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</si>
  <si>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</si>
  <si>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</si>
  <si>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</si>
  <si>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</si>
  <si>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</si>
  <si>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</si>
  <si>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</si>
  <si>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</si>
  <si>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</si>
  <si>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</si>
  <si>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</si>
  <si>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</si>
  <si>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</si>
  <si>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</si>
  <si>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</si>
  <si>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</si>
  <si>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</si>
  <si>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</si>
  <si>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</si>
  <si>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</si>
  <si>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</si>
  <si>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</si>
  <si>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</si>
  <si>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</si>
  <si>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</si>
  <si>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</si>
  <si>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</si>
  <si>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</si>
  <si>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</si>
  <si>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</si>
  <si>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</si>
  <si>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</si>
  <si>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</si>
  <si>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</si>
  <si>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</si>
  <si>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</si>
  <si>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</si>
  <si>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</si>
  <si>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</si>
  <si>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</si>
  <si>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</si>
  <si>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</si>
  <si>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</si>
  <si>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</si>
  <si>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</si>
  <si>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</si>
  <si>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</si>
  <si>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</si>
  <si>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</si>
  <si>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</si>
  <si>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</si>
  <si>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</si>
  <si>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</si>
  <si>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</si>
  <si>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</si>
  <si>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</si>
  <si>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</si>
  <si>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</si>
  <si>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</si>
  <si>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</si>
  <si>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</si>
  <si>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</si>
  <si>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</si>
  <si>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</si>
  <si>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</si>
  <si>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</si>
  <si>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</si>
  <si>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</si>
  <si>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</si>
  <si>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</si>
  <si>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</si>
  <si>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</si>
  <si>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</si>
  <si>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</si>
  <si>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</si>
  <si>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</si>
  <si>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</si>
  <si>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</si>
  <si>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</si>
  <si>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</si>
  <si>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</si>
  <si>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</si>
  <si>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</si>
  <si>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</si>
  <si>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</si>
  <si>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</si>
  <si>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</si>
  <si>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</si>
  <si>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</si>
  <si>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</si>
  <si>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</si>
  <si>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</si>
  <si>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</si>
  <si>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</si>
  <si>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</si>
  <si>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</si>
  <si>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</si>
  <si>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</si>
  <si>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</si>
  <si>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</si>
  <si>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</si>
  <si>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</si>
  <si>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</si>
  <si>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</si>
  <si>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</si>
  <si>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</si>
  <si>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</si>
  <si>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</si>
  <si>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</si>
  <si>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</si>
  <si>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</si>
  <si>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</si>
  <si>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</si>
  <si>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</si>
  <si>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</si>
  <si>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</si>
  <si>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</si>
  <si>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</si>
  <si>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</si>
  <si>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</si>
  <si>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</si>
  <si>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</si>
  <si>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</si>
  <si>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</si>
  <si>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</si>
  <si>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</si>
  <si>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</si>
  <si>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</si>
  <si>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</si>
  <si>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</si>
  <si>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</si>
  <si>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</si>
  <si>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</si>
  <si>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</si>
  <si>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</si>
  <si>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</si>
  <si>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</si>
  <si>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</si>
  <si>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</si>
  <si>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</si>
  <si>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</si>
  <si>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</si>
  <si>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</si>
  <si>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</si>
  <si>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</si>
  <si>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</si>
  <si>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</si>
  <si>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</si>
  <si>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</si>
  <si>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</si>
  <si>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</si>
  <si>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</si>
  <si>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</si>
  <si>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</si>
  <si>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</si>
  <si>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</si>
  <si>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</si>
  <si>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</si>
  <si>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</si>
  <si>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</si>
  <si>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</si>
  <si>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</si>
  <si>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</si>
  <si>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</si>
  <si>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</si>
  <si>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</si>
  <si>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</si>
  <si>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</si>
  <si>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</si>
  <si>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</si>
  <si>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</si>
  <si>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</si>
  <si>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</si>
  <si>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</si>
  <si>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</si>
  <si>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</si>
  <si>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</si>
  <si>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</si>
  <si>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</si>
  <si>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</si>
  <si>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</si>
  <si>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</si>
  <si>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</si>
  <si>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</si>
  <si>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</si>
  <si>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</si>
  <si>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</si>
  <si>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</si>
  <si>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</si>
  <si>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</si>
  <si>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</si>
  <si>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</si>
  <si>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</si>
  <si>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</si>
  <si>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</si>
  <si>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</si>
  <si>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</si>
  <si>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</si>
  <si>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</si>
  <si>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</si>
  <si>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</si>
  <si>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</si>
  <si>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</si>
  <si>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</si>
  <si>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</si>
  <si>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</si>
  <si>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</si>
  <si>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</si>
  <si>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</si>
  <si>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</si>
  <si>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</si>
  <si>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</si>
  <si>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</si>
  <si>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</si>
  <si>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</si>
  <si>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</si>
  <si>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</si>
  <si>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</si>
  <si>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</si>
  <si>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</si>
  <si>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</si>
  <si>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</si>
  <si>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</si>
  <si>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</si>
  <si>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</si>
  <si>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</si>
  <si>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</si>
  <si>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</si>
  <si>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</si>
  <si>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</si>
  <si>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</si>
  <si>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</si>
  <si>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</si>
  <si>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</si>
  <si>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</si>
  <si>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</si>
  <si>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</si>
  <si>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</si>
  <si>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</si>
  <si>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</si>
  <si>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</si>
  <si>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</si>
  <si>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</si>
  <si>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</si>
  <si>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</si>
  <si>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</si>
  <si>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</si>
  <si>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</si>
  <si>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</si>
  <si>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</si>
  <si>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</si>
  <si>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</si>
  <si>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</si>
  <si>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</si>
  <si>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</si>
  <si>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</si>
  <si>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</si>
  <si>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</si>
  <si>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</si>
  <si>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</si>
  <si>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</si>
  <si>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</si>
  <si>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</si>
  <si>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</si>
  <si>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</si>
  <si>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</si>
  <si>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</si>
  <si>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</si>
  <si>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</si>
  <si>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</si>
  <si>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</si>
  <si>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</si>
  <si>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</si>
  <si>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</si>
  <si>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</si>
  <si>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</si>
  <si>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</si>
  <si>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</si>
  <si>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</si>
  <si>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</si>
  <si>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</si>
  <si>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</si>
  <si>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</si>
  <si>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</si>
  <si>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</si>
  <si>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</si>
  <si>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</si>
  <si>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</si>
  <si>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</si>
  <si>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</si>
  <si>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</si>
  <si>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</si>
  <si>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</si>
  <si>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</si>
  <si>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</si>
  <si>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</si>
  <si>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</si>
  <si>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</si>
  <si>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</si>
  <si>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</si>
  <si>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</si>
  <si>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</si>
  <si>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</si>
  <si>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</si>
  <si>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</si>
  <si>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</si>
  <si>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</si>
  <si>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</si>
  <si>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</si>
  <si>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</si>
  <si>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</si>
  <si>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</si>
  <si>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</si>
  <si>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</si>
  <si>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</si>
  <si>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</si>
  <si>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</si>
  <si>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</si>
  <si>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</si>
  <si>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</si>
  <si>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</si>
  <si>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</si>
  <si>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</si>
  <si>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</si>
  <si>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</si>
  <si>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</si>
  <si>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</si>
  <si>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</si>
  <si>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</si>
  <si>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</si>
  <si>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</si>
  <si>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</si>
  <si>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</si>
  <si>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</si>
  <si>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</si>
  <si>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</si>
  <si>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</si>
  <si>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</si>
  <si>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</si>
  <si>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</si>
  <si>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</si>
  <si>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</si>
  <si>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</si>
  <si>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</si>
  <si>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</si>
  <si>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</si>
  <si>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</si>
  <si>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</si>
  <si>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</si>
  <si>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</si>
  <si>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</si>
  <si>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</si>
  <si>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</si>
  <si>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</si>
  <si>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</si>
  <si>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</si>
  <si>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</si>
  <si>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</si>
  <si>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</si>
  <si>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</si>
  <si>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</si>
  <si>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</si>
  <si>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</si>
  <si>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</si>
  <si>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</si>
  <si>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</si>
  <si>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</si>
  <si>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</si>
  <si>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</si>
  <si>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</si>
  <si>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</si>
  <si>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</si>
  <si>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</si>
  <si>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</si>
  <si>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</si>
  <si>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</si>
  <si>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</si>
  <si>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</si>
  <si>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</si>
  <si>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</si>
  <si>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</si>
  <si>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</si>
  <si>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</si>
  <si>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</si>
  <si>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</si>
  <si>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</si>
  <si>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</si>
  <si>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</si>
  <si>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</si>
  <si>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</si>
  <si>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</si>
  <si>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</si>
  <si>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</si>
  <si>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</si>
  <si>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</si>
  <si>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</si>
  <si>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</si>
  <si>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</si>
  <si>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</si>
  <si>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</si>
  <si>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</si>
  <si>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</si>
  <si>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</si>
  <si>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</si>
  <si>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</si>
  <si>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</si>
  <si>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</si>
  <si>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</si>
  <si>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</si>
  <si>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</si>
  <si>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</si>
  <si>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</si>
  <si>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</si>
  <si>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</si>
  <si>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</si>
  <si>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</si>
  <si>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</si>
  <si>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</si>
  <si>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</si>
  <si>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</si>
  <si>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</si>
  <si>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</si>
  <si>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</si>
  <si>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</si>
  <si>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</si>
  <si>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</si>
  <si>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</si>
  <si>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</si>
  <si>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</si>
  <si>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</si>
  <si>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</si>
  <si>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</si>
  <si>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</si>
  <si>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</si>
  <si>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</si>
  <si>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</si>
  <si>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</si>
  <si>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</si>
  <si>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</si>
  <si>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</si>
  <si>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</si>
  <si>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</si>
  <si>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</si>
  <si>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</si>
  <si>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</si>
  <si>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</si>
  <si>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</si>
  <si>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</si>
  <si>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</si>
  <si>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</si>
  <si>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</si>
  <si>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</si>
  <si>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</si>
  <si>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</si>
  <si>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</si>
  <si>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</si>
  <si>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</si>
  <si>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</si>
  <si>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</si>
  <si>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</si>
  <si>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</si>
  <si>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</si>
  <si>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</si>
  <si>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</si>
  <si>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</si>
  <si>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</si>
  <si>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</si>
  <si>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</si>
  <si>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</si>
  <si>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</si>
  <si>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</si>
  <si>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</si>
  <si>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</si>
  <si>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</si>
  <si>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</si>
  <si>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</si>
  <si>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</si>
  <si>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</si>
  <si>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</si>
  <si>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</si>
  <si>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</si>
  <si>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</si>
  <si>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</si>
  <si>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</si>
  <si>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</si>
  <si>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</si>
  <si>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</si>
  <si>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</si>
  <si>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</si>
  <si>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</si>
  <si>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</si>
  <si>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</si>
  <si>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</si>
  <si>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</si>
  <si>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</si>
  <si>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</si>
  <si>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</si>
  <si>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</si>
  <si>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</si>
  <si>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</si>
  <si>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</si>
  <si>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</si>
  <si>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</si>
  <si>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</si>
  <si>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</si>
  <si>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</si>
  <si>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</si>
  <si>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</si>
  <si>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</si>
  <si>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</si>
  <si>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</si>
  <si>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</si>
  <si>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</si>
  <si>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</si>
  <si>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</si>
  <si>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</si>
  <si>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</si>
  <si>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</si>
  <si>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</si>
  <si>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</si>
  <si>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</si>
  <si>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</si>
  <si>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</si>
  <si>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</si>
  <si>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</si>
  <si>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</si>
  <si>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</si>
  <si>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</si>
  <si>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</si>
  <si>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</si>
  <si>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</si>
  <si>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</si>
  <si>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</si>
  <si>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</si>
  <si>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</si>
  <si>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</si>
  <si>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</si>
  <si>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</si>
  <si>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</si>
  <si>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</si>
  <si>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</si>
  <si>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</si>
  <si>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</si>
  <si>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</si>
  <si>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</si>
  <si>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</si>
  <si>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</si>
  <si>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</si>
  <si>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</si>
  <si>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</si>
  <si>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</si>
  <si>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</si>
  <si>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</si>
  <si>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</si>
  <si>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</si>
  <si>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</si>
  <si>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</si>
  <si>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</si>
  <si>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</si>
  <si>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</si>
  <si>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</si>
  <si>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</si>
  <si>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</si>
  <si>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</si>
  <si>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</si>
  <si>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</si>
  <si>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</si>
  <si>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</si>
  <si>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</si>
  <si>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</si>
  <si>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</si>
  <si>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</si>
  <si>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</si>
  <si>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</si>
  <si>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</si>
  <si>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</si>
  <si>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</si>
  <si>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</si>
  <si>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</si>
  <si>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</si>
  <si>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</si>
  <si>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</si>
  <si>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</si>
  <si>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</si>
  <si>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</si>
  <si>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</si>
  <si>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</si>
  <si>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</si>
  <si>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</si>
  <si>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</si>
  <si>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</si>
  <si>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</si>
  <si>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</si>
  <si>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</si>
  <si>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</si>
  <si>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</si>
  <si>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</si>
  <si>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</si>
  <si>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</si>
  <si>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</si>
  <si>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</si>
  <si>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</si>
  <si>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</si>
  <si>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</si>
  <si>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</si>
  <si>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</si>
  <si>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</si>
  <si>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</si>
  <si>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</si>
  <si>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</si>
  <si>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</si>
  <si>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</si>
  <si>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</si>
  <si>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</si>
  <si>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</si>
  <si>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</si>
  <si>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</si>
  <si>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</si>
  <si>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</si>
  <si>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</si>
  <si>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</si>
  <si>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</si>
  <si>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</si>
  <si>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</si>
  <si>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</si>
  <si>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</si>
  <si>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</si>
  <si>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</si>
  <si>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</si>
  <si>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</si>
  <si>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</si>
  <si>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</si>
  <si>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</si>
  <si>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</si>
  <si>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</si>
  <si>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</si>
  <si>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</si>
  <si>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</si>
  <si>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</si>
  <si>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</si>
  <si>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</si>
  <si>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</si>
  <si>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</si>
  <si>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</si>
  <si>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</si>
  <si>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</si>
  <si>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</si>
  <si>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</si>
  <si>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</si>
  <si>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</si>
  <si>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</si>
  <si>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</si>
  <si>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</si>
  <si>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</si>
  <si>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</si>
  <si>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</si>
  <si>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</si>
  <si>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</si>
  <si>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</si>
  <si>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</si>
  <si>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</si>
  <si>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</si>
  <si>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</si>
  <si>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</si>
  <si>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</si>
  <si>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</si>
  <si>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</si>
  <si>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</si>
  <si>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</si>
  <si>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</si>
  <si>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</si>
  <si>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</si>
  <si>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</si>
  <si>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</si>
  <si>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</si>
  <si>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</si>
  <si>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</si>
  <si>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</si>
  <si>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</si>
  <si>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</si>
  <si>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</si>
  <si>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</si>
  <si>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</si>
  <si>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</si>
  <si>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</si>
  <si>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</si>
  <si>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</si>
  <si>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</si>
  <si>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</si>
  <si>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</si>
  <si>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</si>
  <si>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</si>
  <si>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</si>
  <si>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</si>
  <si>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</si>
  <si>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</si>
  <si>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</si>
  <si>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</si>
  <si>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</si>
  <si>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</si>
  <si>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</si>
  <si>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</si>
  <si>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</si>
  <si>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</si>
  <si>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</si>
  <si>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</si>
  <si>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</si>
  <si>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</si>
  <si>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</si>
  <si>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</si>
  <si>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</si>
  <si>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</si>
  <si>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</si>
  <si>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</si>
  <si>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</si>
  <si>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</si>
  <si>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</si>
  <si>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</si>
  <si>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</si>
  <si>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</si>
  <si>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</si>
  <si>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</si>
  <si>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</si>
  <si>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</si>
  <si>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</si>
  <si>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</si>
  <si>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</si>
  <si>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</si>
  <si>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</si>
  <si>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</si>
  <si>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</si>
  <si>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</si>
  <si>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</si>
  <si>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</si>
  <si>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</si>
  <si>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</si>
  <si>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</si>
  <si>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</si>
  <si>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</si>
  <si>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</si>
  <si>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</si>
  <si>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</si>
  <si>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</si>
  <si>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</si>
  <si>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</si>
  <si>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</si>
  <si>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</si>
  <si>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</si>
  <si>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</si>
  <si>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</si>
  <si>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</si>
  <si>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</si>
  <si>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</si>
  <si>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</si>
  <si>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</si>
  <si>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</si>
  <si>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</si>
  <si>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</si>
  <si>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</si>
  <si>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</si>
  <si>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</si>
  <si>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</si>
  <si>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</si>
  <si>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</si>
  <si>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</si>
  <si>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</si>
  <si>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</si>
  <si>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</si>
  <si>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</si>
  <si>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</si>
  <si>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</si>
  <si>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</si>
  <si>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</si>
  <si>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</si>
  <si>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</si>
  <si>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</si>
  <si>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</si>
  <si>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</si>
  <si>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</si>
  <si>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</si>
  <si>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</si>
  <si>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</si>
  <si>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</si>
  <si>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</si>
  <si>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</si>
  <si>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</si>
  <si>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</si>
  <si>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</si>
  <si>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</si>
  <si>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</si>
  <si>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</si>
  <si>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</si>
  <si>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</si>
  <si>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</si>
  <si>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</si>
  <si>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</si>
  <si>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</si>
  <si>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</si>
  <si>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</si>
  <si>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</si>
  <si>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</si>
  <si>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</si>
  <si>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</si>
  <si>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</si>
  <si>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</si>
  <si>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</si>
  <si>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</si>
  <si>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</si>
  <si>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</si>
  <si>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</si>
  <si>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</si>
  <si>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</si>
  <si>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</si>
  <si>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</si>
  <si>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</si>
  <si>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</si>
  <si>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</si>
  <si>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</si>
  <si>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</si>
  <si>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</si>
  <si>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</si>
  <si>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</si>
  <si>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</si>
  <si>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</si>
  <si>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</si>
  <si>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</si>
  <si>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</si>
  <si>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</si>
  <si>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</si>
  <si>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</si>
  <si>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</si>
  <si>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</si>
  <si>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</si>
  <si>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</si>
  <si>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</si>
  <si>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</si>
  <si>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</si>
  <si>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</si>
  <si>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</si>
  <si>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</si>
  <si>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</si>
  <si>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</si>
  <si>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</si>
  <si>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</si>
  <si>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</si>
  <si>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</si>
  <si>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</si>
  <si>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</si>
  <si>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</si>
  <si>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</si>
  <si>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</si>
  <si>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</si>
  <si>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</si>
  <si>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</si>
  <si>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</si>
  <si>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</si>
  <si>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</si>
  <si>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</si>
  <si>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</si>
  <si>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</si>
  <si>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</si>
  <si>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</si>
  <si>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</si>
  <si>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</si>
  <si>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</si>
  <si>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</si>
  <si>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</si>
  <si>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</si>
  <si>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</si>
  <si>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</si>
  <si>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</si>
  <si>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</si>
  <si>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</si>
  <si>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</si>
  <si>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</si>
  <si>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</si>
  <si>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</si>
  <si>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</si>
  <si>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</si>
  <si>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</si>
  <si>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</si>
  <si>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</si>
  <si>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</si>
  <si>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</si>
  <si>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</si>
  <si>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</si>
  <si>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</si>
  <si>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</si>
  <si>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</si>
  <si>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</si>
  <si>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</si>
  <si>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</si>
  <si>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</si>
  <si>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</si>
  <si>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</si>
  <si>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</si>
  <si>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</si>
  <si>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</si>
  <si>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</si>
  <si>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</si>
  <si>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</si>
  <si>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</si>
  <si>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</si>
  <si>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</si>
  <si>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</si>
  <si>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</si>
  <si>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</si>
  <si>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</si>
  <si>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</si>
  <si>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</si>
  <si>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</si>
  <si>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</si>
  <si>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</si>
  <si>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</si>
  <si>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</si>
  <si>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</si>
  <si>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</si>
  <si>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</si>
  <si>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</si>
  <si>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</si>
  <si>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</si>
  <si>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</si>
  <si>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</si>
  <si>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</si>
  <si>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</si>
  <si>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</si>
  <si>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</si>
  <si>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</si>
  <si>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</si>
  <si>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</si>
  <si>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</si>
  <si>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</si>
  <si>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</si>
  <si>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</si>
  <si>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</si>
  <si>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</si>
  <si>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</si>
  <si>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</si>
  <si>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</si>
  <si>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</si>
  <si>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</si>
  <si>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</si>
  <si>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</si>
  <si>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</si>
  <si>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</si>
  <si>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</si>
  <si>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</si>
  <si>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</si>
  <si>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</si>
  <si>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</si>
  <si>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</si>
  <si>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</si>
  <si>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</si>
  <si>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</si>
  <si>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</si>
  <si>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</si>
  <si>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</si>
  <si>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</si>
  <si>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</si>
  <si>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</si>
  <si>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</si>
  <si>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</si>
  <si>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</si>
  <si>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</si>
  <si>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</si>
  <si>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</si>
  <si>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</si>
  <si>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</si>
  <si>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</si>
  <si>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</si>
  <si>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</si>
  <si>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</si>
  <si>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</si>
  <si>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</si>
  <si>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</si>
  <si>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</si>
  <si>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</si>
  <si>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</si>
  <si>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</si>
  <si>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</si>
  <si>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</si>
  <si>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</si>
  <si>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</si>
  <si>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</si>
  <si>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</si>
  <si>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</si>
  <si>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</si>
  <si>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</si>
  <si>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</si>
  <si>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</si>
  <si>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</si>
  <si>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</si>
  <si>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</si>
  <si>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</si>
  <si>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</si>
  <si>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</si>
  <si>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</si>
  <si>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</si>
  <si>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</si>
  <si>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</si>
  <si>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</si>
  <si>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</si>
  <si>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</si>
  <si>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</si>
  <si>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</si>
  <si>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</si>
  <si>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</si>
  <si>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</si>
  <si>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</si>
  <si>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</si>
  <si>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</si>
  <si>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</si>
  <si>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</si>
  <si>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</si>
  <si>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</si>
  <si>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</si>
  <si>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</si>
  <si>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</si>
  <si>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</si>
  <si>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</si>
  <si>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</si>
  <si>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</si>
  <si>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</si>
  <si>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</si>
  <si>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</si>
  <si>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</si>
  <si>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</si>
  <si>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</si>
  <si>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</si>
  <si>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</si>
  <si>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</si>
  <si>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</si>
  <si>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</si>
  <si>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</si>
  <si>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</si>
  <si>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</si>
  <si>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</si>
  <si>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</si>
  <si>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</si>
  <si>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</si>
  <si>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</si>
  <si>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</si>
  <si>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</si>
  <si>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</si>
  <si>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</si>
  <si>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</si>
  <si>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</si>
  <si>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</si>
  <si>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</si>
  <si>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</si>
  <si>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</si>
  <si>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</si>
  <si>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</si>
  <si>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</si>
  <si>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</si>
  <si>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</si>
  <si>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</si>
  <si>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</si>
  <si>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</si>
  <si>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</si>
  <si>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</si>
  <si>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</si>
  <si>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</si>
  <si>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</si>
  <si>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</si>
  <si>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</si>
  <si>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</si>
  <si>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</si>
  <si>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</si>
  <si>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</si>
  <si>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</si>
  <si>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</si>
  <si>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</si>
  <si>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</si>
  <si>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</si>
  <si>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</si>
  <si>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</si>
  <si>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</si>
  <si>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</si>
  <si>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</si>
  <si>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</si>
  <si>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</si>
  <si>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</si>
  <si>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</si>
  <si>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</si>
  <si>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</si>
  <si>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</si>
  <si>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</si>
  <si>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</si>
  <si>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</si>
  <si>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</si>
  <si>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</si>
  <si>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</si>
  <si>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</si>
  <si>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</si>
  <si>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</si>
  <si>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</si>
  <si>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</si>
  <si>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</si>
  <si>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</si>
  <si>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</si>
  <si>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</si>
  <si>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</si>
  <si>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</si>
  <si>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</si>
  <si>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</si>
  <si>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</si>
  <si>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</si>
  <si>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</si>
  <si>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</si>
  <si>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</si>
  <si>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</si>
  <si>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</si>
  <si>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</si>
  <si>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</si>
  <si>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</si>
  <si>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</si>
  <si>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</si>
  <si>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</si>
  <si>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</si>
  <si>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</si>
  <si>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</si>
  <si>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</si>
  <si>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</si>
  <si>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</si>
  <si>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</si>
  <si>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</si>
  <si>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</si>
  <si>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</si>
  <si>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</si>
  <si>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</si>
  <si>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</si>
  <si>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</si>
  <si>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</si>
  <si>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</si>
  <si>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</si>
  <si>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</si>
  <si>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</si>
  <si>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</si>
  <si>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</si>
  <si>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</si>
  <si>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</si>
  <si>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</si>
  <si>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</si>
  <si>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</si>
  <si>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</si>
  <si>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</si>
  <si>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</si>
  <si>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</si>
  <si>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</si>
  <si>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</si>
  <si>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</si>
  <si>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</si>
  <si>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</si>
  <si>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</si>
  <si>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</si>
  <si>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</si>
  <si>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</si>
  <si>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</si>
  <si>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</si>
  <si>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</si>
  <si>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</si>
  <si>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</si>
  <si>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</si>
  <si>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</si>
  <si>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</si>
  <si>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</si>
  <si>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</si>
  <si>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</si>
  <si>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</si>
  <si>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</si>
  <si>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</si>
  <si>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</si>
  <si>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</si>
  <si>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</si>
  <si>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</si>
  <si>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</si>
  <si>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</si>
  <si>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</si>
  <si>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</si>
  <si>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</si>
  <si>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</si>
  <si>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</si>
  <si>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</si>
  <si>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</si>
  <si>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</si>
  <si>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</si>
  <si>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</si>
  <si>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</si>
  <si>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</si>
  <si>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</si>
  <si>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</si>
  <si>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</si>
  <si>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</si>
  <si>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</si>
  <si>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</si>
  <si>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</si>
  <si>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</si>
  <si>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</si>
  <si>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</si>
  <si>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</si>
  <si>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</si>
  <si>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</si>
  <si>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</si>
  <si>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</si>
  <si>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</si>
  <si>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</si>
  <si>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</si>
  <si>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</si>
  <si>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</si>
  <si>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</si>
  <si>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</si>
  <si>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</si>
  <si>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</si>
  <si>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</si>
  <si>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</si>
  <si>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</si>
  <si>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</si>
  <si>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</si>
  <si>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</si>
  <si>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</si>
  <si>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</si>
  <si>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</si>
  <si>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</si>
  <si>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</si>
  <si>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</si>
  <si>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</si>
  <si>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</si>
  <si>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</si>
  <si>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</si>
  <si>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</si>
  <si>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</si>
  <si>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</si>
  <si>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</si>
  <si>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</si>
  <si>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</si>
  <si>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</si>
  <si>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</si>
  <si>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</si>
  <si>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</si>
  <si>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</si>
  <si>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</si>
  <si>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</si>
  <si>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</si>
  <si>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</si>
  <si>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</si>
  <si>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</si>
  <si>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</si>
  <si>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</si>
  <si>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</si>
  <si>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</si>
  <si>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</si>
  <si>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</si>
  <si>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</si>
  <si>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</si>
  <si>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</si>
  <si>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</si>
  <si>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</si>
  <si>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</si>
  <si>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</si>
  <si>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</si>
  <si>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</si>
  <si>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</si>
  <si>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</si>
  <si>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</si>
  <si>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</si>
  <si>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</si>
  <si>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</si>
  <si>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</si>
  <si>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</si>
  <si>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</si>
  <si>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</si>
  <si>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</si>
  <si>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</si>
  <si>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</si>
  <si>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</si>
  <si>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</si>
  <si>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</si>
  <si>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</si>
  <si>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</si>
  <si>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</si>
  <si>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</si>
  <si>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</si>
  <si>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</si>
  <si>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</si>
  <si>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</si>
  <si>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</si>
  <si>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</si>
  <si>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</si>
  <si>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</si>
  <si>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</si>
  <si>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</si>
  <si>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</si>
  <si>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</si>
  <si>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</si>
  <si>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</si>
  <si>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</si>
  <si>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</si>
  <si>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</si>
  <si>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</si>
  <si>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</si>
  <si>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</si>
  <si>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</si>
  <si>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</si>
  <si>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</si>
  <si>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</si>
  <si>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</si>
  <si>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</si>
  <si>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</si>
  <si>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</si>
  <si>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</si>
  <si>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</si>
  <si>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</si>
  <si>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</si>
  <si>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</si>
  <si>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</si>
  <si>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</si>
  <si>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</si>
  <si>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</si>
  <si>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</si>
  <si>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</si>
  <si>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</si>
  <si>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</si>
  <si>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</si>
  <si>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</si>
  <si>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</si>
  <si>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</si>
  <si>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</si>
  <si>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</si>
  <si>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</si>
  <si>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</si>
  <si>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</si>
  <si>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</si>
  <si>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</si>
  <si>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</si>
  <si>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</si>
  <si>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</si>
  <si>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</si>
  <si>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</si>
  <si>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</si>
  <si>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</si>
  <si>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</si>
  <si>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</si>
  <si>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</si>
  <si>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</si>
  <si>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</si>
  <si>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</si>
  <si>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</si>
  <si>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</si>
  <si>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</si>
  <si>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</si>
  <si>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</si>
  <si>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</si>
  <si>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</si>
  <si>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</si>
  <si>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</si>
  <si>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</si>
  <si>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</si>
  <si>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</si>
  <si>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</si>
  <si>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</si>
  <si>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</si>
  <si>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</si>
  <si>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</si>
  <si>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</si>
  <si>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</si>
  <si>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</si>
  <si>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</si>
  <si>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</si>
  <si>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</si>
  <si>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</si>
  <si>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</si>
  <si>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</si>
  <si>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</si>
  <si>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</si>
  <si>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</si>
  <si>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</si>
  <si>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</si>
  <si>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</si>
  <si>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</si>
  <si>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</si>
  <si>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</si>
  <si>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</si>
  <si>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</si>
  <si>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</si>
  <si>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</si>
  <si>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</si>
  <si>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</si>
  <si>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</si>
  <si>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</si>
  <si>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</si>
  <si>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</si>
  <si>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</si>
  <si>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</si>
  <si>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</si>
  <si>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</si>
  <si>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</si>
  <si>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</si>
  <si>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</si>
  <si>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</si>
  <si>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</si>
  <si>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</si>
  <si>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</si>
  <si>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</si>
  <si>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</si>
  <si>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</si>
  <si>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</si>
  <si>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</si>
  <si>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</si>
  <si>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</si>
  <si>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</si>
  <si>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</si>
  <si>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</si>
  <si>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</si>
  <si>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</si>
  <si>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</si>
  <si>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</si>
  <si>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</si>
  <si>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</si>
  <si>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</si>
  <si>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</si>
  <si>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</si>
  <si>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</si>
  <si>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</si>
  <si>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</si>
  <si>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</si>
  <si>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</si>
  <si>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</si>
  <si>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</si>
  <si>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</si>
  <si>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</si>
  <si>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</si>
  <si>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</si>
  <si>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</si>
  <si>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</si>
  <si>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</si>
  <si>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</si>
  <si>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</si>
  <si>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</si>
  <si>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</si>
  <si>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</si>
  <si>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</si>
  <si>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</si>
  <si>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</si>
  <si>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</si>
  <si>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</si>
  <si>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</si>
  <si>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</si>
  <si>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</si>
  <si>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</si>
  <si>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</si>
  <si>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</si>
  <si>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</si>
  <si>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</si>
  <si>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</si>
  <si>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</si>
  <si>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</si>
  <si>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</si>
  <si>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</si>
  <si>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</si>
  <si>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</si>
  <si>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</si>
  <si>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</si>
  <si>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</si>
  <si>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</si>
  <si>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</si>
  <si>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</si>
  <si>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</si>
  <si>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</si>
  <si>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</si>
  <si>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</si>
  <si>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</si>
  <si>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</si>
  <si>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</si>
  <si>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</si>
  <si>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</si>
  <si>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</si>
  <si>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</si>
  <si>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</si>
  <si>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</si>
  <si>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</si>
  <si>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</si>
  <si>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</si>
  <si>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</si>
  <si>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</si>
  <si>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</si>
  <si>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</si>
  <si>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</si>
  <si>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</si>
  <si>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</si>
  <si>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</si>
  <si>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</si>
  <si>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</si>
  <si>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</si>
  <si>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</si>
  <si>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</si>
  <si>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</si>
  <si>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</si>
  <si>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</si>
  <si>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</si>
  <si>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</si>
  <si>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</si>
  <si>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</si>
  <si>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</si>
  <si>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</si>
  <si>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</si>
  <si>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</si>
  <si>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</si>
  <si>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</si>
  <si>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</si>
  <si>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</si>
  <si>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</si>
  <si>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</si>
  <si>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</si>
  <si>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</si>
  <si>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</si>
  <si>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</si>
  <si>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</si>
  <si>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</si>
  <si>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</si>
  <si>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</si>
  <si>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</si>
  <si>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</si>
  <si>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</si>
  <si>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</si>
  <si>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</si>
  <si>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</si>
  <si>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</si>
  <si>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</si>
  <si>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</si>
  <si>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</si>
  <si>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</si>
  <si>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</si>
  <si>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</si>
  <si>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</si>
  <si>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</si>
  <si>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</si>
  <si>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</si>
  <si>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</si>
  <si>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</si>
  <si>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</si>
  <si>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</si>
  <si>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</si>
  <si>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</si>
  <si>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</si>
  <si>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</si>
  <si>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</si>
  <si>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</si>
  <si>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</si>
  <si>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</si>
  <si>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</si>
  <si>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</si>
  <si>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</si>
  <si>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</si>
  <si>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</si>
  <si>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</si>
  <si>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</si>
  <si>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</si>
  <si>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</si>
  <si>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</si>
  <si>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</si>
  <si>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</si>
  <si>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</si>
  <si>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</si>
  <si>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</si>
  <si>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</si>
  <si>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</si>
  <si>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</si>
  <si>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</si>
  <si>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</si>
  <si>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</si>
  <si>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</si>
  <si>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</si>
  <si>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</si>
  <si>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</si>
  <si>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</si>
  <si>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</si>
  <si>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</si>
  <si>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</si>
  <si>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</si>
  <si>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</si>
  <si>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</si>
  <si>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</si>
  <si>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</si>
  <si>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</si>
  <si>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</si>
  <si>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</si>
  <si>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</si>
  <si>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</si>
  <si>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</si>
  <si>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</si>
  <si>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</si>
  <si>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</si>
  <si>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</si>
  <si>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</si>
  <si>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</si>
  <si>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</si>
  <si>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</si>
  <si>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</si>
  <si>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</si>
  <si>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</si>
  <si>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</si>
  <si>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</si>
  <si>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</si>
  <si>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</si>
  <si>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</si>
  <si>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</si>
  <si>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</si>
  <si>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</si>
  <si>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</si>
  <si>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</si>
  <si>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</si>
  <si>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</si>
  <si>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</si>
  <si>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</si>
  <si>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</si>
  <si>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</si>
  <si>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</si>
  <si>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</si>
  <si>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</si>
  <si>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</si>
  <si>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</si>
  <si>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</si>
  <si>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</si>
  <si>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</si>
  <si>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</si>
  <si>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</si>
  <si>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</si>
  <si>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</si>
  <si>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</si>
  <si>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</si>
  <si>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</si>
  <si>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</si>
  <si>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</si>
  <si>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</si>
  <si>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</si>
  <si>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</si>
  <si>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</si>
  <si>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</si>
  <si>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</si>
  <si>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</si>
  <si>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</si>
  <si>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</si>
  <si>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</si>
  <si>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</si>
  <si>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</si>
  <si>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</si>
  <si>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</si>
  <si>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</si>
  <si>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</si>
  <si>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</si>
  <si>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</si>
  <si>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</si>
  <si>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</si>
  <si>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</si>
  <si>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</si>
  <si>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</si>
  <si>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</si>
  <si>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</si>
  <si>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</si>
  <si>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</si>
  <si>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</si>
  <si>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</si>
  <si>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</si>
  <si>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</si>
  <si>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</si>
  <si>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</si>
  <si>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</si>
  <si>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</si>
  <si>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</si>
  <si>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</si>
  <si>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</si>
  <si>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</si>
  <si>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</si>
  <si>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</si>
  <si>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</si>
  <si>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</si>
  <si>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</si>
  <si>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</si>
  <si>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</si>
  <si>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</si>
  <si>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</si>
  <si>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</si>
  <si>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</si>
  <si>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</si>
  <si>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</si>
  <si>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</si>
  <si>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</si>
  <si>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</si>
  <si>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</si>
  <si>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</si>
  <si>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</si>
  <si>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</si>
  <si>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</si>
  <si>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</si>
  <si>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</si>
  <si>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</si>
  <si>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</si>
  <si>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</si>
  <si>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</si>
  <si>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</si>
  <si>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</si>
  <si>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</si>
  <si>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</si>
  <si>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</si>
  <si>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</si>
  <si>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</si>
  <si>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</si>
  <si>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</si>
  <si>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</si>
  <si>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</si>
  <si>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</si>
  <si>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</si>
  <si>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</si>
  <si>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</si>
  <si>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</si>
  <si>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</si>
  <si>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</si>
  <si>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</si>
  <si>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</si>
  <si>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</si>
  <si>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</si>
  <si>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</si>
  <si>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</si>
  <si>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</si>
  <si>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</si>
  <si>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</si>
  <si>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</si>
  <si>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</si>
  <si>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</si>
  <si>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</si>
  <si>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</si>
  <si>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</si>
  <si>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</si>
  <si>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</si>
  <si>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</si>
  <si>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</si>
  <si>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</si>
  <si>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</si>
  <si>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</si>
  <si>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</si>
  <si>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</si>
  <si>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</si>
  <si>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</si>
  <si>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</si>
  <si>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</si>
  <si>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</si>
  <si>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</si>
  <si>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</si>
  <si>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</si>
  <si>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</si>
  <si>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</si>
  <si>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</si>
  <si>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</si>
  <si>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</si>
  <si>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</si>
  <si>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</si>
  <si>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</si>
  <si>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</si>
  <si>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</si>
  <si>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</si>
  <si>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</si>
  <si>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</si>
  <si>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</si>
  <si>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</si>
  <si>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</si>
  <si>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</si>
  <si>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</si>
  <si>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</si>
  <si>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</si>
  <si>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</si>
  <si>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</si>
  <si>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</si>
  <si>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</si>
  <si>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</si>
  <si>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</si>
  <si>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</si>
  <si>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</si>
  <si>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</si>
  <si>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</si>
  <si>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</si>
  <si>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</si>
  <si>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</si>
  <si>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</si>
  <si>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</si>
  <si>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</si>
  <si>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</si>
  <si>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</si>
  <si>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</si>
  <si>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</si>
  <si>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</si>
  <si>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</si>
  <si>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</si>
  <si>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</si>
  <si>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</si>
  <si>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</si>
  <si>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</si>
  <si>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</si>
  <si>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</si>
  <si>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</si>
  <si>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</si>
  <si>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</si>
  <si>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</si>
  <si>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</si>
  <si>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</si>
  <si>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</si>
  <si>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</si>
  <si>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</si>
  <si>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</si>
  <si>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</si>
  <si>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</si>
  <si>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</si>
  <si>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</si>
  <si>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</si>
  <si>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</si>
  <si>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</si>
  <si>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</si>
  <si>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</si>
  <si>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</si>
  <si>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</si>
  <si>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</si>
  <si>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</si>
  <si>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</si>
  <si>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</si>
  <si>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</si>
  <si>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</si>
  <si>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</si>
  <si>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</si>
  <si>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</si>
  <si>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</si>
  <si>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</si>
  <si>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</si>
  <si>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</si>
  <si>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</si>
  <si>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</si>
  <si>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</si>
  <si>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</si>
  <si>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</si>
  <si>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</si>
  <si>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</si>
  <si>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</si>
  <si>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</si>
  <si>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</si>
  <si>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</si>
  <si>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</si>
  <si>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</si>
  <si>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</si>
  <si>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</si>
  <si>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</si>
  <si>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</si>
  <si>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</si>
  <si>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</si>
  <si>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</si>
  <si>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</si>
  <si>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</si>
  <si>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</si>
  <si>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</si>
  <si>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</si>
  <si>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</si>
  <si>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</si>
  <si>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</si>
  <si>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</si>
  <si>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</si>
  <si>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</si>
  <si>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</si>
  <si>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</si>
  <si>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</si>
  <si>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</si>
  <si>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</si>
  <si>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</si>
  <si>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</si>
  <si>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</si>
  <si>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</si>
  <si>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</si>
  <si>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</si>
  <si>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</si>
  <si>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</si>
  <si>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</si>
  <si>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</si>
  <si>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</si>
  <si>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</si>
  <si>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</si>
  <si>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</si>
  <si>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</si>
  <si>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</si>
  <si>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</si>
  <si>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</si>
  <si>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</si>
  <si>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</si>
  <si>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</si>
  <si>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</si>
  <si>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</si>
  <si>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</si>
  <si>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</si>
  <si>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</si>
  <si>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</si>
  <si>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</si>
  <si>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</si>
  <si>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</si>
  <si>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</si>
  <si>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</si>
  <si>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</si>
  <si>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</si>
  <si>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</si>
  <si>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</si>
  <si>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</si>
  <si>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</si>
  <si>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</si>
  <si>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</si>
  <si>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</si>
  <si>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</si>
  <si>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</si>
  <si>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</si>
  <si>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</si>
  <si>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</si>
  <si>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</si>
  <si>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</si>
  <si>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</si>
  <si>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</si>
  <si>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</si>
  <si>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</si>
  <si>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</si>
  <si>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</si>
  <si>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</si>
  <si>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</si>
  <si>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</si>
  <si>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</si>
  <si>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</si>
  <si>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</si>
  <si>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</si>
  <si>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</si>
  <si>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</si>
  <si>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</si>
  <si>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</si>
  <si>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</si>
  <si>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</si>
  <si>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</si>
  <si>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</si>
  <si>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</si>
  <si>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</si>
  <si>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</si>
  <si>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</si>
  <si>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</si>
  <si>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</si>
  <si>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</si>
  <si>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</si>
  <si>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</si>
  <si>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</si>
  <si>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</si>
  <si>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</si>
  <si>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</si>
  <si>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</si>
  <si>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</si>
  <si>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</si>
  <si>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</si>
  <si>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</si>
  <si>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</si>
  <si>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</si>
  <si>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</si>
  <si>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</si>
  <si>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</si>
  <si>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</si>
  <si>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</si>
  <si>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</si>
  <si>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</si>
  <si>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</si>
  <si>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</si>
  <si>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</si>
  <si>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</si>
  <si>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</si>
  <si>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</si>
  <si>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</si>
  <si>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</si>
  <si>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</si>
  <si>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</si>
  <si>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</si>
  <si>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</si>
  <si>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</si>
  <si>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</si>
  <si>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</si>
  <si>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</si>
  <si>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</si>
  <si>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</si>
  <si>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</si>
  <si>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</si>
  <si>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</si>
  <si>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</si>
  <si>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</si>
  <si>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</si>
  <si>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</si>
  <si>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</si>
  <si>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</si>
  <si>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</si>
  <si>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</si>
  <si>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</si>
  <si>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</si>
  <si>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</si>
  <si>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</si>
  <si>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</si>
  <si>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</si>
  <si>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</si>
  <si>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</si>
  <si>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</si>
  <si>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</si>
  <si>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</si>
  <si>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</si>
  <si>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</si>
  <si>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</si>
  <si>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</si>
  <si>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</si>
  <si>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</si>
  <si>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</si>
  <si>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</si>
  <si>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</si>
  <si>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</si>
  <si>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</si>
  <si>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</si>
  <si>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</si>
  <si>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</si>
  <si>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</si>
  <si>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</si>
  <si>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</si>
  <si>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</si>
  <si>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</si>
  <si>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</si>
  <si>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</si>
  <si>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</si>
  <si>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</si>
  <si>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</si>
  <si>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</si>
  <si>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</si>
  <si>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</si>
  <si>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</si>
  <si>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</si>
  <si>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</si>
  <si>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</si>
  <si>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</si>
  <si>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</si>
  <si>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</si>
  <si>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</si>
  <si>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</si>
  <si>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</si>
  <si>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</si>
  <si>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</si>
  <si>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</si>
  <si>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</si>
  <si>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</si>
  <si>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</si>
  <si>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</si>
  <si>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</si>
  <si>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</si>
  <si>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</si>
  <si>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</si>
  <si>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</si>
  <si>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</si>
  <si>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</si>
  <si>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</si>
  <si>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</si>
  <si>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</si>
  <si>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</si>
  <si>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</si>
  <si>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</si>
  <si>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</si>
  <si>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</si>
  <si>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</si>
  <si>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</si>
  <si>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</si>
  <si>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</si>
  <si>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</si>
  <si>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</si>
  <si>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</si>
  <si>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</si>
  <si>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</si>
  <si>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</si>
  <si>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</si>
  <si>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</si>
  <si>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</si>
  <si>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</si>
  <si>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</si>
  <si>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</si>
  <si>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</si>
  <si>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</si>
  <si>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</si>
  <si>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</si>
  <si>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</si>
  <si>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</si>
  <si>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</si>
  <si>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</si>
  <si>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</si>
  <si>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</si>
  <si>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</si>
  <si>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</si>
  <si>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</si>
  <si>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</si>
  <si>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</si>
  <si>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</si>
  <si>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</si>
  <si>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</si>
  <si>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</si>
  <si>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</si>
  <si>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</si>
  <si>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</si>
  <si>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</si>
  <si>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</si>
  <si>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</si>
  <si>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</si>
  <si>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</si>
  <si>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</si>
  <si>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</si>
  <si>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</si>
  <si>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</si>
  <si>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</si>
  <si>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</si>
  <si>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</si>
  <si>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</si>
  <si>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</si>
  <si>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</si>
  <si>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</si>
  <si>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</si>
  <si>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</si>
  <si>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</si>
  <si>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</si>
  <si>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</si>
  <si>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</si>
  <si>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</si>
  <si>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</si>
  <si>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</si>
  <si>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</si>
  <si>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</si>
  <si>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</si>
  <si>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</si>
  <si>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</si>
  <si>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</si>
  <si>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</si>
  <si>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</si>
  <si>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</si>
  <si>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</si>
  <si>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</si>
  <si>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</si>
  <si>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</si>
  <si>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</si>
  <si>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</si>
  <si>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</si>
  <si>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</si>
  <si>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</si>
  <si>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</si>
  <si>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</si>
  <si>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</si>
  <si>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</si>
  <si>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</si>
  <si>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</si>
  <si>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</si>
  <si>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</si>
  <si>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</si>
  <si>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</si>
  <si>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</si>
  <si>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</si>
  <si>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</si>
  <si>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</si>
  <si>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</si>
  <si>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</si>
  <si>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</si>
  <si>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</si>
  <si>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</si>
  <si>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</si>
  <si>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</si>
  <si>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</si>
  <si>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</si>
  <si>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</si>
  <si>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</si>
  <si>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</si>
  <si>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</si>
  <si>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</si>
  <si>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</si>
  <si>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</si>
  <si>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</si>
  <si>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</si>
  <si>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</si>
  <si>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</si>
  <si>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</si>
  <si>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</si>
  <si>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</si>
  <si>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</si>
  <si>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</si>
  <si>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</si>
  <si>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</si>
  <si>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</si>
  <si>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</si>
  <si>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</si>
  <si>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</si>
  <si>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</si>
  <si>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</si>
  <si>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</si>
  <si>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</si>
  <si>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</si>
  <si>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</si>
  <si>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</si>
  <si>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</si>
  <si>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</si>
  <si>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</si>
  <si>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</si>
  <si>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</si>
  <si>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</si>
  <si>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</si>
  <si>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</si>
  <si>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</si>
  <si>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</si>
  <si>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</si>
  <si>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</si>
  <si>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</si>
  <si>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</si>
  <si>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</si>
  <si>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</si>
  <si>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</si>
  <si>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</si>
  <si>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</si>
  <si>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</si>
  <si>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</si>
  <si>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</si>
  <si>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</si>
  <si>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</si>
  <si>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</si>
  <si>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</si>
  <si>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</si>
  <si>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</si>
  <si>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</si>
  <si>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</si>
  <si>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</si>
  <si>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</si>
  <si>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</si>
  <si>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</si>
  <si>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</si>
  <si>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</si>
  <si>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</si>
  <si>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</si>
  <si>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</si>
  <si>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</si>
  <si>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</si>
  <si>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</si>
  <si>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</si>
  <si>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</si>
  <si>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</si>
  <si>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</si>
  <si>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</si>
  <si>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</si>
  <si>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</si>
  <si>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</si>
  <si>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</si>
  <si>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</si>
  <si>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</si>
  <si>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</si>
  <si>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</si>
  <si>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</si>
  <si>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</si>
  <si>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</si>
  <si>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</si>
  <si>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</si>
  <si>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</si>
  <si>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</si>
  <si>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</si>
  <si>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</si>
  <si>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</si>
  <si>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</si>
  <si>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</si>
  <si>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</si>
  <si>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</si>
  <si>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</si>
  <si>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</si>
  <si>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</si>
  <si>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</si>
  <si>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</si>
  <si>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</si>
  <si>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</si>
  <si>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</si>
  <si>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</si>
  <si>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</si>
  <si>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</si>
  <si>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</si>
  <si>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</si>
  <si>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</si>
  <si>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</si>
  <si>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</si>
  <si>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</si>
  <si>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</si>
  <si>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</si>
  <si>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</si>
  <si>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</si>
  <si>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</si>
  <si>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</si>
  <si>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</si>
  <si>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</si>
  <si>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</si>
  <si>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</si>
  <si>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</si>
  <si>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</si>
  <si>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</si>
  <si>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</si>
  <si>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</si>
  <si>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</si>
  <si>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</si>
  <si>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</si>
  <si>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</si>
  <si>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</si>
  <si>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</si>
  <si>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</si>
  <si>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</si>
  <si>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</si>
  <si>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</si>
  <si>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</si>
  <si>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</si>
  <si>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</si>
  <si>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</si>
  <si>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</si>
  <si>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</si>
  <si>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</si>
  <si>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</si>
  <si>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</si>
  <si>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</si>
  <si>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</si>
  <si>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</si>
  <si>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</si>
  <si>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</si>
  <si>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</si>
  <si>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</si>
  <si>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</si>
  <si>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</si>
  <si>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</si>
  <si>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</si>
  <si>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</si>
  <si>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</si>
  <si>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</si>
  <si>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</si>
  <si>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</si>
  <si>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</si>
  <si>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</si>
  <si>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</si>
  <si>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</si>
  <si>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</si>
  <si>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</si>
  <si>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</si>
  <si>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</si>
  <si>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</si>
  <si>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</si>
  <si>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</si>
  <si>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</si>
  <si>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</si>
  <si>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</si>
  <si>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</si>
  <si>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</si>
  <si>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</si>
  <si>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</si>
  <si>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</si>
  <si>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</si>
  <si>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</si>
  <si>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</si>
  <si>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</si>
  <si>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</si>
  <si>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</si>
  <si>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</si>
  <si>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</si>
  <si>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</si>
  <si>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</si>
  <si>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</si>
  <si>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</si>
  <si>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</si>
  <si>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</si>
  <si>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</si>
  <si>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</si>
  <si>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</si>
  <si>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</si>
  <si>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</si>
  <si>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</si>
  <si>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</si>
  <si>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</si>
  <si>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</si>
  <si>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</si>
  <si>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</si>
  <si>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</si>
  <si>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</si>
  <si>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</si>
  <si>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</si>
  <si>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</si>
  <si>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</si>
  <si>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</si>
  <si>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</si>
  <si>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</si>
  <si>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</si>
  <si>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</si>
  <si>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</si>
  <si>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</si>
  <si>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</si>
  <si>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</si>
  <si>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</si>
  <si>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</si>
  <si>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</si>
  <si>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</si>
  <si>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</si>
  <si>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</si>
  <si>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</si>
  <si>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</si>
  <si>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</si>
  <si>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</si>
  <si>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</si>
  <si>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</si>
  <si>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</si>
  <si>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</si>
  <si>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</si>
  <si>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</si>
  <si>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</si>
  <si>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</si>
  <si>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</si>
  <si>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</si>
  <si>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</si>
  <si>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</si>
  <si>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</si>
  <si>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</si>
  <si>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</si>
  <si>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</si>
  <si>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</si>
  <si>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</si>
  <si>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</si>
  <si>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</si>
  <si>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</si>
  <si>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</si>
  <si>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</si>
  <si>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</si>
  <si>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</si>
  <si>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</si>
  <si>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</si>
  <si>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</si>
  <si>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</si>
  <si>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</si>
  <si>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</si>
  <si>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</si>
  <si>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</si>
  <si>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</si>
  <si>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</si>
  <si>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</si>
  <si>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</si>
  <si>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</si>
  <si>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</si>
  <si>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</si>
  <si>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</si>
  <si>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</si>
  <si>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</si>
  <si>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</si>
  <si>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</si>
  <si>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</si>
  <si>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</si>
  <si>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</si>
  <si>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</si>
  <si>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</si>
  <si>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</si>
  <si>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</si>
  <si>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</si>
  <si>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</si>
  <si>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</si>
  <si>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</si>
  <si>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</si>
  <si>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</si>
  <si>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</si>
  <si>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</si>
  <si>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</si>
  <si>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</si>
  <si>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</si>
  <si>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</si>
  <si>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</si>
  <si>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</si>
  <si>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</si>
  <si>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</si>
  <si>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</si>
  <si>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</si>
  <si>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</si>
  <si>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</si>
  <si>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</si>
  <si>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</si>
  <si>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</si>
  <si>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</si>
  <si>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</si>
  <si>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</si>
  <si>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</si>
  <si>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</si>
  <si>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</si>
  <si>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</si>
  <si>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</si>
  <si>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</si>
  <si>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</si>
  <si>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</si>
  <si>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</si>
  <si>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</si>
  <si>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</si>
  <si>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</si>
  <si>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</si>
  <si>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</si>
  <si>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</si>
  <si>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</si>
  <si>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</si>
  <si>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</si>
  <si>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</si>
  <si>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</si>
  <si>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</si>
  <si>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</si>
  <si>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</si>
  <si>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</si>
  <si>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</si>
  <si>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</si>
  <si>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</si>
  <si>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</si>
  <si>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</si>
  <si>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</si>
  <si>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</si>
  <si>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</si>
  <si>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</si>
  <si>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</si>
  <si>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</si>
  <si>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</si>
  <si>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</si>
  <si>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</si>
  <si>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</si>
  <si>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</si>
  <si>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</si>
  <si>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</si>
  <si>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</si>
  <si>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</si>
  <si>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</si>
  <si>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</si>
  <si>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</si>
  <si>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</si>
  <si>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</si>
  <si>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</si>
  <si>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</si>
  <si>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</si>
  <si>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</si>
  <si>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</si>
  <si>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</si>
  <si>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</si>
  <si>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</si>
  <si>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</si>
  <si>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</si>
  <si>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</si>
  <si>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</si>
  <si>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</si>
  <si>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</si>
  <si>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</si>
  <si>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</si>
  <si>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</si>
  <si>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</si>
  <si>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</si>
  <si>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</si>
  <si>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</si>
  <si>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</si>
  <si>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</si>
  <si>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</si>
  <si>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</si>
  <si>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</si>
  <si>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</si>
  <si>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</si>
  <si>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</si>
  <si>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</si>
  <si>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</si>
  <si>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</si>
  <si>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</si>
  <si>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</si>
  <si>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</si>
  <si>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</si>
  <si>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</si>
  <si>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</si>
  <si>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</si>
  <si>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</si>
  <si>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</si>
  <si>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</si>
  <si>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</si>
  <si>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</si>
  <si>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</si>
  <si>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</si>
  <si>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</si>
  <si>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</si>
  <si>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</si>
  <si>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</si>
  <si>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</si>
  <si>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</si>
  <si>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</si>
  <si>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</si>
  <si>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</si>
  <si>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</si>
  <si>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</si>
  <si>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</si>
  <si>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</si>
  <si>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</si>
  <si>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</si>
  <si>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</si>
  <si>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</si>
  <si>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</si>
  <si>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</si>
  <si>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</si>
  <si>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</si>
  <si>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</si>
  <si>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</si>
  <si>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</si>
  <si>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</si>
  <si>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</si>
  <si>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</si>
  <si>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</si>
  <si>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</si>
  <si>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</si>
  <si>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</si>
  <si>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</si>
  <si>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</si>
  <si>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</si>
  <si>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</si>
  <si>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</si>
  <si>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</si>
  <si>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</si>
  <si>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</si>
  <si>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</si>
  <si>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</si>
  <si>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</si>
  <si>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</si>
  <si>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</si>
  <si>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</si>
  <si>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</si>
  <si>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</si>
  <si>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</si>
  <si>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</si>
  <si>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</si>
  <si>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</si>
  <si>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</si>
  <si>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</si>
  <si>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</si>
  <si>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</si>
  <si>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</si>
  <si>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</si>
  <si>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</si>
  <si>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</si>
  <si>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</si>
  <si>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</si>
  <si>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</si>
  <si>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</si>
  <si>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</si>
  <si>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</si>
  <si>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</si>
  <si>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</si>
  <si>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</si>
  <si>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</si>
  <si>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</si>
  <si>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</si>
  <si>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</si>
  <si>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</si>
  <si>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</si>
  <si>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</si>
  <si>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</si>
  <si>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</si>
  <si>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</si>
  <si>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</si>
  <si>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</si>
  <si>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</si>
  <si>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</si>
  <si>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</si>
  <si>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</si>
  <si>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</si>
  <si>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</si>
  <si>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</si>
  <si>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</si>
  <si>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</si>
  <si>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</si>
  <si>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</si>
  <si>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</si>
  <si>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</si>
  <si>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</si>
  <si>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</si>
  <si>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</si>
  <si>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</si>
  <si>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</si>
  <si>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</si>
  <si>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</si>
  <si>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</si>
  <si>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</si>
  <si>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</si>
  <si>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</si>
  <si>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</si>
  <si>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</si>
  <si>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</si>
  <si>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</si>
  <si>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</si>
  <si>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</si>
  <si>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</si>
  <si>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</si>
  <si>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</si>
  <si>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</si>
  <si>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</si>
  <si>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</si>
  <si>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</si>
  <si>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</si>
  <si>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</si>
  <si>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</si>
  <si>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</si>
  <si>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</si>
  <si>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</si>
  <si>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</si>
  <si>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</si>
  <si>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</si>
  <si>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</si>
  <si>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</si>
  <si>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</si>
  <si>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</si>
  <si>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</si>
  <si>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</si>
  <si>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</si>
  <si>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</si>
  <si>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</si>
  <si>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</si>
  <si>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</si>
  <si>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</si>
  <si>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</si>
  <si>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</si>
  <si>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</si>
  <si>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</si>
  <si>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</si>
  <si>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</si>
  <si>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</si>
  <si>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</si>
  <si>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</si>
  <si>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</si>
  <si>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</si>
  <si>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</si>
  <si>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</si>
  <si>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</si>
  <si>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</si>
  <si>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</si>
  <si>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</si>
  <si>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</si>
  <si>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</si>
  <si>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</si>
  <si>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</si>
  <si>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</si>
  <si>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</si>
  <si>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</si>
  <si>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</si>
  <si>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</si>
  <si>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</si>
  <si>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</si>
  <si>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</si>
  <si>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</si>
  <si>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</si>
  <si>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</si>
  <si>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</si>
  <si>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</si>
  <si>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</si>
  <si>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</si>
  <si>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</si>
  <si>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</si>
  <si>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</si>
  <si>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</si>
  <si>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</si>
  <si>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</si>
  <si>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</si>
  <si>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</si>
  <si>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</si>
  <si>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</si>
  <si>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</si>
  <si>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</si>
  <si>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</si>
  <si>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</si>
  <si>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</si>
  <si>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</si>
  <si>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</si>
  <si>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</si>
  <si>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</si>
  <si>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</si>
  <si>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</si>
  <si>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</si>
  <si>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</si>
  <si>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</si>
  <si>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</si>
  <si>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</si>
  <si>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</si>
  <si>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</si>
  <si>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</si>
  <si>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</si>
  <si>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</si>
  <si>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</si>
  <si>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</si>
  <si>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</si>
  <si>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</si>
  <si>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</si>
  <si>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</si>
  <si>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</si>
  <si>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</si>
  <si>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</si>
  <si>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</si>
  <si>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</si>
  <si>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</si>
  <si>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</si>
  <si>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</si>
  <si>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</si>
  <si>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</si>
  <si>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</si>
  <si>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</si>
  <si>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</si>
  <si>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</si>
  <si>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</si>
  <si>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</si>
  <si>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</si>
  <si>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</si>
  <si>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</si>
  <si>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</si>
  <si>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</si>
  <si>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</si>
  <si>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</si>
  <si>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</si>
  <si>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</si>
  <si>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</si>
  <si>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</si>
  <si>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</si>
  <si>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</si>
  <si>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</si>
  <si>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</si>
  <si>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</si>
  <si>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</si>
  <si>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</si>
  <si>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</si>
  <si>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</si>
  <si>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</si>
  <si>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</si>
  <si>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</si>
  <si>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</si>
  <si>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</si>
  <si>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</si>
  <si>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</si>
  <si>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</si>
  <si>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</si>
  <si>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</si>
  <si>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</si>
  <si>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</si>
  <si>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</si>
  <si>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</si>
  <si>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</si>
  <si>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</si>
  <si>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</si>
  <si>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</si>
  <si>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</si>
  <si>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</si>
  <si>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</si>
  <si>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</si>
  <si>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</si>
  <si>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</si>
  <si>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</si>
  <si>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</si>
  <si>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</si>
  <si>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</si>
  <si>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</si>
  <si>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</si>
  <si>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</si>
  <si>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</si>
  <si>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</si>
  <si>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</si>
  <si>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</si>
  <si>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</si>
  <si>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</si>
  <si>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</si>
  <si>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</si>
  <si>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</si>
  <si>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</si>
  <si>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</si>
  <si>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</si>
  <si>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</si>
  <si>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</si>
  <si>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</si>
  <si>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</si>
  <si>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</si>
  <si>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</si>
  <si>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</si>
  <si>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</si>
  <si>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</si>
  <si>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</si>
  <si>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</si>
  <si>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</si>
  <si>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</si>
  <si>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</si>
  <si>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</si>
  <si>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</si>
  <si>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</si>
  <si>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</si>
  <si>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</si>
  <si>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</si>
  <si>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</si>
  <si>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</si>
  <si>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</si>
  <si>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</si>
  <si>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</si>
  <si>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</si>
  <si>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</si>
  <si>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</si>
  <si>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</si>
  <si>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</si>
  <si>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</si>
  <si>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</si>
  <si>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</si>
  <si>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</si>
  <si>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</si>
  <si>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</si>
  <si>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</si>
  <si>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</si>
  <si>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</si>
  <si>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</si>
  <si>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</si>
  <si>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</si>
  <si>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</si>
  <si>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</si>
  <si>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</si>
  <si>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</si>
  <si>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</si>
  <si>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</si>
  <si>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</si>
  <si>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</si>
  <si>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</si>
  <si>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</si>
  <si>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</si>
  <si>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</si>
  <si>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</si>
  <si>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</si>
  <si>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</si>
  <si>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</si>
  <si>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</si>
  <si>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</si>
  <si>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</si>
  <si>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</si>
  <si>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</si>
  <si>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</si>
  <si>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</si>
  <si>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</si>
  <si>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</si>
  <si>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</si>
  <si>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</si>
  <si>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</si>
  <si>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</si>
  <si>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</si>
  <si>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</si>
  <si>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</si>
  <si>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</si>
  <si>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</si>
  <si>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</si>
  <si>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</si>
  <si>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</si>
  <si>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</si>
  <si>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</si>
  <si>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</si>
  <si>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</si>
  <si>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</si>
  <si>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</si>
  <si>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</si>
  <si>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</si>
  <si>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</si>
  <si>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</si>
  <si>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</si>
  <si>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</si>
  <si>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</si>
  <si>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</si>
  <si>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</si>
  <si>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</si>
  <si>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</si>
  <si>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</si>
  <si>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</si>
  <si>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</si>
  <si>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</si>
  <si>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</si>
  <si>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</si>
  <si>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</si>
  <si>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</si>
  <si>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</si>
  <si>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</si>
  <si>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</si>
  <si>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</si>
  <si>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</si>
  <si>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</si>
  <si>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</si>
  <si>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</si>
  <si>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</si>
  <si>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</si>
  <si>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</si>
  <si>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</si>
  <si>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</si>
  <si>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</si>
  <si>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</si>
  <si>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</si>
  <si>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</si>
  <si>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</si>
  <si>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</si>
  <si>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</si>
  <si>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</si>
  <si>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</si>
  <si>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</si>
  <si>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</si>
  <si>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</si>
  <si>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</si>
  <si>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</si>
  <si>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</si>
  <si>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</si>
  <si>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</si>
  <si>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</si>
  <si>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</si>
  <si>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</si>
  <si>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</si>
  <si>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</si>
  <si>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</si>
  <si>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</si>
  <si>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</si>
  <si>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</si>
  <si>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</si>
  <si>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</si>
  <si>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</si>
  <si>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</si>
  <si>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</si>
  <si>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</si>
  <si>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</si>
  <si>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</si>
  <si>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</si>
  <si>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</si>
  <si>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</si>
  <si>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</si>
  <si>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</si>
  <si>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</si>
  <si>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</si>
  <si>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</si>
  <si>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</si>
  <si>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</si>
  <si>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</si>
  <si>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</si>
  <si>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</si>
  <si>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</si>
  <si>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</si>
  <si>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</si>
  <si>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</si>
  <si>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</si>
  <si>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</si>
  <si>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</si>
  <si>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</si>
  <si>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</si>
  <si>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</si>
  <si>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</si>
  <si>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</si>
  <si>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</si>
  <si>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</si>
  <si>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</si>
  <si>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</si>
  <si>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</si>
  <si>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</si>
  <si>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</si>
  <si>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</si>
  <si>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</si>
  <si>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</si>
  <si>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</si>
  <si>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</si>
  <si>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</si>
  <si>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</si>
  <si>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</si>
  <si>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</si>
  <si>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</si>
  <si>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</si>
  <si>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</si>
  <si>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</si>
  <si>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</si>
  <si>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</si>
  <si>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</si>
  <si>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</si>
  <si>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</si>
  <si>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</si>
  <si>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</si>
  <si>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</si>
  <si>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</si>
  <si>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</si>
  <si>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</si>
  <si>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</si>
  <si>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</si>
  <si>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</si>
  <si>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</si>
  <si>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</si>
  <si>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</si>
  <si>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</si>
  <si>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</si>
  <si>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</si>
  <si>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</si>
  <si>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</si>
  <si>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</si>
  <si>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</si>
  <si>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</si>
  <si>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</si>
  <si>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</si>
  <si>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</si>
  <si>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</si>
  <si>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</si>
  <si>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</si>
  <si>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</si>
  <si>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</si>
  <si>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</si>
  <si>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</si>
  <si>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</si>
  <si>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</si>
  <si>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</si>
  <si>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</si>
  <si>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</si>
  <si>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</si>
  <si>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</si>
  <si>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</si>
  <si>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</si>
  <si>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</si>
  <si>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</si>
  <si>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</si>
  <si>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</si>
  <si>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</si>
  <si>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</si>
  <si>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</si>
  <si>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</si>
  <si>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</si>
  <si>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</si>
  <si>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</si>
  <si>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</si>
  <si>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</si>
  <si>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</si>
  <si>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</si>
  <si>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</si>
  <si>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</si>
  <si>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</si>
  <si>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</si>
  <si>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</si>
  <si>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</si>
  <si>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</si>
  <si>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</si>
  <si>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</si>
  <si>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</si>
  <si>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</si>
  <si>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</si>
  <si>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</si>
  <si>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</si>
  <si>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</si>
  <si>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</si>
  <si>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</si>
  <si>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</si>
  <si>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</si>
  <si>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</si>
  <si>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</si>
  <si>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</si>
  <si>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</si>
  <si>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</si>
  <si>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</si>
  <si>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</si>
  <si>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</si>
  <si>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</si>
  <si>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</si>
  <si>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</si>
  <si>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</si>
  <si>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</si>
  <si>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</si>
  <si>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</si>
  <si>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</si>
  <si>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</si>
  <si>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</si>
  <si>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</si>
  <si>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</si>
  <si>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</si>
  <si>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</si>
  <si>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</si>
  <si>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</si>
  <si>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</si>
  <si>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</si>
  <si>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</si>
  <si>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</si>
  <si>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</si>
  <si>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</si>
  <si>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</si>
  <si>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</si>
  <si>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</si>
  <si>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</si>
  <si>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</si>
  <si>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</si>
  <si>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</si>
  <si>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</si>
  <si>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</si>
  <si>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</si>
  <si>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</si>
  <si>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</si>
  <si>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</si>
  <si>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</si>
  <si>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</si>
  <si>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</si>
  <si>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</si>
  <si>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</si>
  <si>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</si>
  <si>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</si>
  <si>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</si>
  <si>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</si>
  <si>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</si>
  <si>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</si>
  <si>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</si>
  <si>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</si>
  <si>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</si>
  <si>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</si>
  <si>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</si>
  <si>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</si>
  <si>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</si>
  <si>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</si>
  <si>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</si>
  <si>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</si>
  <si>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</si>
  <si>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</si>
  <si>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</si>
  <si>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</si>
  <si>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</si>
  <si>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</si>
  <si>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</si>
  <si>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</si>
  <si>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</si>
  <si>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</si>
  <si>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</si>
  <si>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</si>
  <si>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</si>
  <si>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</si>
  <si>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</si>
  <si>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</si>
  <si>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</si>
  <si>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</si>
  <si>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</si>
  <si>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</si>
  <si>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</si>
  <si>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</si>
  <si>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</si>
  <si>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</si>
  <si>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</si>
  <si>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</si>
  <si>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</si>
  <si>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</si>
  <si>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</si>
  <si>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</si>
  <si>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</si>
  <si>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</si>
  <si>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</si>
  <si>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</si>
  <si>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</si>
  <si>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</si>
  <si>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</si>
  <si>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</si>
  <si>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</si>
  <si>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</si>
  <si>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</si>
  <si>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</si>
  <si>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</si>
  <si>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</si>
  <si>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</si>
  <si>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</si>
  <si>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</si>
  <si>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</si>
  <si>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</si>
  <si>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</si>
  <si>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</si>
  <si>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</si>
  <si>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</si>
  <si>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</si>
  <si>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</si>
  <si>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</si>
  <si>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</si>
  <si>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</si>
  <si>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</si>
  <si>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</si>
  <si>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</si>
  <si>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</si>
  <si>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</si>
  <si>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</si>
  <si>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</si>
  <si>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</si>
  <si>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</si>
  <si>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</si>
  <si>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</si>
  <si>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</si>
  <si>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</si>
  <si>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</si>
  <si>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</si>
  <si>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</si>
  <si>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</si>
  <si>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</si>
  <si>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</si>
  <si>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</si>
  <si>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</si>
  <si>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</si>
  <si>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</si>
  <si>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</si>
  <si>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</si>
  <si>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</si>
  <si>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</si>
  <si>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</si>
  <si>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</si>
  <si>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</si>
  <si>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</si>
  <si>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</si>
  <si>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</si>
  <si>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</si>
  <si>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</si>
  <si>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</si>
  <si>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</si>
  <si>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</si>
  <si>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</si>
  <si>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</si>
  <si>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</si>
  <si>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</si>
  <si>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</si>
  <si>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</si>
  <si>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</si>
  <si>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</si>
  <si>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</si>
  <si>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</si>
  <si>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</si>
  <si>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</si>
  <si>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</si>
  <si>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</si>
  <si>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</si>
  <si>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</si>
  <si>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</si>
  <si>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</si>
  <si>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</si>
  <si>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</si>
  <si>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</si>
  <si>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</si>
  <si>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</si>
  <si>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</si>
  <si>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</si>
  <si>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</si>
  <si>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</si>
  <si>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</si>
  <si>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</si>
  <si>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</si>
  <si>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</si>
  <si>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</si>
  <si>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</si>
  <si>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</si>
  <si>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</si>
  <si>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</si>
  <si>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</si>
  <si>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</si>
  <si>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</si>
  <si>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</si>
  <si>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</si>
  <si>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</si>
  <si>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</si>
  <si>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</si>
  <si>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</si>
  <si>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</si>
  <si>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</si>
  <si>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</si>
  <si>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</si>
  <si>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</si>
  <si>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</si>
  <si>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</si>
  <si>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</si>
  <si>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</si>
  <si>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</si>
  <si>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</si>
  <si>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</si>
  <si>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</si>
  <si>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</si>
  <si>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</si>
  <si>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</si>
  <si>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</si>
  <si>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</si>
  <si>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</si>
  <si>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</si>
  <si>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</si>
  <si>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</si>
  <si>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</si>
  <si>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</si>
  <si>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</si>
  <si>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</si>
  <si>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</si>
  <si>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</si>
  <si>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</si>
  <si>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</si>
  <si>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</si>
  <si>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</si>
  <si>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</si>
  <si>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</si>
  <si>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</si>
  <si>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</si>
  <si>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</si>
  <si>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</si>
  <si>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</si>
  <si>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</si>
  <si>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</si>
  <si>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</si>
  <si>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</si>
  <si>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</si>
  <si>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</si>
  <si>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</si>
  <si>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</si>
  <si>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</si>
  <si>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</si>
  <si>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</si>
  <si>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</si>
  <si>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</si>
  <si>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</si>
  <si>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</si>
  <si>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</si>
  <si>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</si>
  <si>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</si>
  <si>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</si>
  <si>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</si>
  <si>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</si>
  <si>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</si>
  <si>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</si>
  <si>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</si>
  <si>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</si>
  <si>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</si>
  <si>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</si>
  <si>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</si>
  <si>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</si>
  <si>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</si>
  <si>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</si>
  <si>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</si>
  <si>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</si>
  <si>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</si>
  <si>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</si>
  <si>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</si>
  <si>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</si>
  <si>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</si>
  <si>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</si>
  <si>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</si>
  <si>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</si>
  <si>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</si>
  <si>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</si>
  <si>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</si>
  <si>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</si>
  <si>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</si>
  <si>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</si>
  <si>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</si>
  <si>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</si>
  <si>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</si>
  <si>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</si>
  <si>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</si>
  <si>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</si>
  <si>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</si>
  <si>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</si>
  <si>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</si>
  <si>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</si>
  <si>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</si>
  <si>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</si>
  <si>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</si>
  <si>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</si>
  <si>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</si>
  <si>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</si>
  <si>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</si>
  <si>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</si>
  <si>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</si>
  <si>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</si>
  <si>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</si>
  <si>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</si>
  <si>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</si>
  <si>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</si>
  <si>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</si>
  <si>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</si>
  <si>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</si>
  <si>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</si>
  <si>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</si>
  <si>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</si>
  <si>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</si>
  <si>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</si>
  <si>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</si>
  <si>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</si>
  <si>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</si>
  <si>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</si>
  <si>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</si>
  <si>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</si>
  <si>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</si>
  <si>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</si>
  <si>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</si>
  <si>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</si>
  <si>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</si>
  <si>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</si>
  <si>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</si>
  <si>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</si>
  <si>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</si>
  <si>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</si>
  <si>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</si>
  <si>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</si>
  <si>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</si>
  <si>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</si>
  <si>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</si>
  <si>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</si>
  <si>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</si>
  <si>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</si>
  <si>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</si>
  <si>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</si>
  <si>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</si>
  <si>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</si>
  <si>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</si>
  <si>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</si>
  <si>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</si>
  <si>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</si>
  <si>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</si>
  <si>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</si>
  <si>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</si>
  <si>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</si>
  <si>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</si>
  <si>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</si>
  <si>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</si>
  <si>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</si>
  <si>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</si>
  <si>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</si>
  <si>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</si>
  <si>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</si>
  <si>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</si>
  <si>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</si>
  <si>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</si>
  <si>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</si>
  <si>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</si>
  <si>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</si>
  <si>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</si>
  <si>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</si>
  <si>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</si>
  <si>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</si>
  <si>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</si>
  <si>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</si>
  <si>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</si>
  <si>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</si>
  <si>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</si>
  <si>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</si>
  <si>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</si>
  <si>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</si>
  <si>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</si>
  <si>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</si>
  <si>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</si>
  <si>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</si>
  <si>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</si>
  <si>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</si>
  <si>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</si>
  <si>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</si>
  <si>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</si>
  <si>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</si>
  <si>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</si>
  <si>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</si>
  <si>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</si>
  <si>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</si>
  <si>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</si>
  <si>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</si>
  <si>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</si>
  <si>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</si>
  <si>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</si>
  <si>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</si>
  <si>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</si>
  <si>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</si>
  <si>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</si>
  <si>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</si>
  <si>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</si>
  <si>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</si>
  <si>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</si>
  <si>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</si>
  <si>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</si>
  <si>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</si>
  <si>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</si>
  <si>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</si>
  <si>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</si>
  <si>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</si>
  <si>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</si>
  <si>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</si>
  <si>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</si>
  <si>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</si>
  <si>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</si>
  <si>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</si>
  <si>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</si>
  <si>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</si>
  <si>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</si>
  <si>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</si>
  <si>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</si>
  <si>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</si>
  <si>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</si>
  <si>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</si>
  <si>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</si>
  <si>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</si>
  <si>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</si>
  <si>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</si>
  <si>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</si>
  <si>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</si>
  <si>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</si>
  <si>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</si>
  <si>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</si>
  <si>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</si>
  <si>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</si>
  <si>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</si>
  <si>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</si>
  <si>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</si>
  <si>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</si>
  <si>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</si>
  <si>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</si>
  <si>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</si>
  <si>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</si>
  <si>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</si>
  <si>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</si>
  <si>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</si>
  <si>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</si>
  <si>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</si>
  <si>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</si>
  <si>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</si>
  <si>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</si>
  <si>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</si>
  <si>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</si>
  <si>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</si>
  <si>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</si>
  <si>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</si>
  <si>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</si>
  <si>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</si>
  <si>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</si>
  <si>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</si>
  <si>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</si>
  <si>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</si>
  <si>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</si>
  <si>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</si>
  <si>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</si>
  <si>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</si>
  <si>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</si>
  <si>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</si>
  <si>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</si>
  <si>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</si>
  <si>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</si>
  <si>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</si>
  <si>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</si>
  <si>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</si>
  <si>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</si>
  <si>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</si>
  <si>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</si>
  <si>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</si>
  <si>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</si>
  <si>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</si>
  <si>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</si>
  <si>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</si>
  <si>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</si>
  <si>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</si>
  <si>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</si>
  <si>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</si>
  <si>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</si>
  <si>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</si>
  <si>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</si>
  <si>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</si>
  <si>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</si>
  <si>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</si>
  <si>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</si>
  <si>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</si>
  <si>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</si>
  <si>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</si>
  <si>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</si>
  <si>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</si>
  <si>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</si>
  <si>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</si>
  <si>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</si>
  <si>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</si>
  <si>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</si>
  <si>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</si>
  <si>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</si>
  <si>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</si>
  <si>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</si>
  <si>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</si>
  <si>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</si>
  <si>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</si>
  <si>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</si>
  <si>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</si>
  <si>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</si>
  <si>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</si>
  <si>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</si>
  <si>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</si>
  <si>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</si>
  <si>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</si>
  <si>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</si>
  <si>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</si>
  <si>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</si>
  <si>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</si>
  <si>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</si>
  <si>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</si>
  <si>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</si>
  <si>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</si>
  <si>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</si>
  <si>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</si>
  <si>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</si>
  <si>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</si>
  <si>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</si>
  <si>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</si>
  <si>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</si>
  <si>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</si>
  <si>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</si>
  <si>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</si>
  <si>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</si>
  <si>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</si>
  <si>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</si>
  <si>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</si>
  <si>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</si>
  <si>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</si>
  <si>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</si>
  <si>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</si>
  <si>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</si>
  <si>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</si>
  <si>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</si>
  <si>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</si>
  <si>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</si>
  <si>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</si>
  <si>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</si>
  <si>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</si>
  <si>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</si>
  <si>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</si>
  <si>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</si>
  <si>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</si>
  <si>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</si>
  <si>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</si>
  <si>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</si>
  <si>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</si>
  <si>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</si>
  <si>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</si>
  <si>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</si>
  <si>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</si>
  <si>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</si>
  <si>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</si>
  <si>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</si>
  <si>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</si>
  <si>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</si>
  <si>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</si>
  <si>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</si>
  <si>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</si>
  <si>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</si>
  <si>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</si>
  <si>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</si>
  <si>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</si>
  <si>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</si>
  <si>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</si>
  <si>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</si>
  <si>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</si>
  <si>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</si>
  <si>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</si>
  <si>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</si>
  <si>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</si>
  <si>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</si>
  <si>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</si>
  <si>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</si>
  <si>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</si>
  <si>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</si>
  <si>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</si>
  <si>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</si>
  <si>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</si>
  <si>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</si>
  <si>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</si>
  <si>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</si>
  <si>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</si>
  <si>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</si>
  <si>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</si>
  <si>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</si>
  <si>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</si>
  <si>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</si>
  <si>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</si>
  <si>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</si>
  <si>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</si>
  <si>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</si>
  <si>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</si>
  <si>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</si>
  <si>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</si>
  <si>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</si>
  <si>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</si>
  <si>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</si>
  <si>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</si>
  <si>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</si>
  <si>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</si>
  <si>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</si>
  <si>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</si>
  <si>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</si>
  <si>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</si>
  <si>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</si>
  <si>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</si>
  <si>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</si>
  <si>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</si>
  <si>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</si>
  <si>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</si>
  <si>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</si>
  <si>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</si>
  <si>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</si>
  <si>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</si>
  <si>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</si>
  <si>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</si>
  <si>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</si>
  <si>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</si>
  <si>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</si>
  <si>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</si>
  <si>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</si>
  <si>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</si>
  <si>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</si>
  <si>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</si>
  <si>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</si>
  <si>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</si>
  <si>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</si>
  <si>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</si>
  <si>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</si>
  <si>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</si>
  <si>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</si>
  <si>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</si>
  <si>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</si>
  <si>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</si>
  <si>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</si>
  <si>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</si>
  <si>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</si>
  <si>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</si>
  <si>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</si>
  <si>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</si>
  <si>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</si>
  <si>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</si>
  <si>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</si>
  <si>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</si>
  <si>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</si>
  <si>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</si>
  <si>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</si>
  <si>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</si>
  <si>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</si>
  <si>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</si>
  <si>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</si>
  <si>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</si>
  <si>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</si>
  <si>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</si>
  <si>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</si>
  <si>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</si>
  <si>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</si>
  <si>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</si>
  <si>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</si>
  <si>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</si>
  <si>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</si>
  <si>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</si>
  <si>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</si>
  <si>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</si>
  <si>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</si>
  <si>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</si>
  <si>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</si>
  <si>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</si>
  <si>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</si>
  <si>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</si>
  <si>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</si>
  <si>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</si>
  <si>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</si>
  <si>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</si>
  <si>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</si>
  <si>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</si>
  <si>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</si>
  <si>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</si>
  <si>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</si>
  <si>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</si>
  <si>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</si>
  <si>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</si>
  <si>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</si>
  <si>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</si>
  <si>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</si>
  <si>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</si>
  <si>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</si>
  <si>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</si>
  <si>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</si>
  <si>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</si>
  <si>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</si>
  <si>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</si>
  <si>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</si>
  <si>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</si>
  <si>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</si>
  <si>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</si>
  <si>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</si>
  <si>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</si>
  <si>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</si>
  <si>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</si>
  <si>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</si>
  <si>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</si>
  <si>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</si>
  <si>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</si>
  <si>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</si>
  <si>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</si>
  <si>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</si>
  <si>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</si>
  <si>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</si>
  <si>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</si>
  <si>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</si>
  <si>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</si>
  <si>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</si>
  <si>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</si>
  <si>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</si>
  <si>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</si>
  <si>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</si>
  <si>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</si>
  <si>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</si>
  <si>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</si>
  <si>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</si>
  <si>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</si>
  <si>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</si>
  <si>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</si>
  <si>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</si>
  <si>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</si>
  <si>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</si>
  <si>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</si>
  <si>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</si>
  <si>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</si>
  <si>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</si>
  <si>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</si>
  <si>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</si>
  <si>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</si>
  <si>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</si>
  <si>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</si>
  <si>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</si>
  <si>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</si>
  <si>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</si>
  <si>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</si>
  <si>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</si>
  <si>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</si>
  <si>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</si>
  <si>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</si>
  <si>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</si>
  <si>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</si>
  <si>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</si>
  <si>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</si>
  <si>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</si>
  <si>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</si>
  <si>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</si>
  <si>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</si>
  <si>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</si>
  <si>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</si>
  <si>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</si>
  <si>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</si>
  <si>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</si>
  <si>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</si>
  <si>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</si>
  <si>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</si>
  <si>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</si>
  <si>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</si>
  <si>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</si>
  <si>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</si>
  <si>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</si>
  <si>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</si>
  <si>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</si>
  <si>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</si>
  <si>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</si>
  <si>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</si>
  <si>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</si>
  <si>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</si>
  <si>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</si>
  <si>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</si>
  <si>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</si>
  <si>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</si>
  <si>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</si>
  <si>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</si>
  <si>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</si>
  <si>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</si>
  <si>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</si>
  <si>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</si>
  <si>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</si>
  <si>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</si>
  <si>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</si>
  <si>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</si>
  <si>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</si>
  <si>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</si>
  <si>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</si>
  <si>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</si>
  <si>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</si>
  <si>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</si>
  <si>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</si>
  <si>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</si>
  <si>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</si>
  <si>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</si>
  <si>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</si>
  <si>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</si>
  <si>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</si>
  <si>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</si>
  <si>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</si>
  <si>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</si>
  <si>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</si>
  <si>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</si>
  <si>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</si>
  <si>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</si>
  <si>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</si>
  <si>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</si>
  <si>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</si>
  <si>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</si>
  <si>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</si>
  <si>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</si>
  <si>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</si>
  <si>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</si>
  <si>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</si>
  <si>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</si>
  <si>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</si>
  <si>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</si>
  <si>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</si>
  <si>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</si>
  <si>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</si>
  <si>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</si>
  <si>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</si>
  <si>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</si>
  <si>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</si>
  <si>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</si>
  <si>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</si>
  <si>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</si>
  <si>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</si>
  <si>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</si>
  <si>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</si>
  <si>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</si>
  <si>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</si>
  <si>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</si>
  <si>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</si>
  <si>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</si>
  <si>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</si>
  <si>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</si>
  <si>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</si>
  <si>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</si>
  <si>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</si>
  <si>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</si>
  <si>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</si>
  <si>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</si>
  <si>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</si>
  <si>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</si>
  <si>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</si>
  <si>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</si>
  <si>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</si>
  <si>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</si>
  <si>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</si>
  <si>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</si>
  <si>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</si>
  <si>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</si>
  <si>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</si>
  <si>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</si>
  <si>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</si>
  <si>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</si>
  <si>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</si>
  <si>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</si>
  <si>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</si>
  <si>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</si>
  <si>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</si>
  <si>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</si>
  <si>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</si>
  <si>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</si>
  <si>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</si>
  <si>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</si>
  <si>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</si>
  <si>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</si>
  <si>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</si>
  <si>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</si>
  <si>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</si>
  <si>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</si>
  <si>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</si>
  <si>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</si>
  <si>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</si>
  <si>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</si>
  <si>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</si>
  <si>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</si>
  <si>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</si>
  <si>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</si>
  <si>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</si>
  <si>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</si>
  <si>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</si>
  <si>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</si>
  <si>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</si>
  <si>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</si>
  <si>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</si>
  <si>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</si>
  <si>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</si>
  <si>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</si>
  <si>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</si>
  <si>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</si>
  <si>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</si>
  <si>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</si>
  <si>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</si>
  <si>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</si>
  <si>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</si>
  <si>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</si>
  <si>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</si>
  <si>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</si>
  <si>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</si>
  <si>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</si>
  <si>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</si>
  <si>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</si>
  <si>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</si>
  <si>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</si>
  <si>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</si>
  <si>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</si>
  <si>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</si>
  <si>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</si>
  <si>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</si>
  <si>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</si>
  <si>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</si>
  <si>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</si>
  <si>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</si>
  <si>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</si>
  <si>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</si>
  <si>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</si>
  <si>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</si>
  <si>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</si>
  <si>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</si>
  <si>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</si>
  <si>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</si>
  <si>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</si>
  <si>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</si>
  <si>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</si>
  <si>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</si>
  <si>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</si>
  <si>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</si>
  <si>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</si>
  <si>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</si>
  <si>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</si>
  <si>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</si>
  <si>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</si>
  <si>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</si>
  <si>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</si>
  <si>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</si>
  <si>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</si>
  <si>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</si>
  <si>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</si>
  <si>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</si>
  <si>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</si>
  <si>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</si>
  <si>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</si>
  <si>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</si>
  <si>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</si>
  <si>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</si>
  <si>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</si>
  <si>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</si>
  <si>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</si>
  <si>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</si>
  <si>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</si>
  <si>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</si>
  <si>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</si>
  <si>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</si>
  <si>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</si>
  <si>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</si>
  <si>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</si>
  <si>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</si>
  <si>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</si>
  <si>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</si>
  <si>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</si>
  <si>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</si>
  <si>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</si>
  <si>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</si>
  <si>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</si>
  <si>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</si>
  <si>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</si>
  <si>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</si>
  <si>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</si>
  <si>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</si>
  <si>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</si>
  <si>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</si>
  <si>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</si>
  <si>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</si>
  <si>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</si>
  <si>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</si>
  <si>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</si>
  <si>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</si>
  <si>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</si>
  <si>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</si>
  <si>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</si>
  <si>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</si>
  <si>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</si>
  <si>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</si>
  <si>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</si>
  <si>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</si>
  <si>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</si>
  <si>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</si>
  <si>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</si>
  <si>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</si>
  <si>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</si>
  <si>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</si>
  <si>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</si>
  <si>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</si>
  <si>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</si>
  <si>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</si>
  <si>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</si>
  <si>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</si>
  <si>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</si>
  <si>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</si>
  <si>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</si>
  <si>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</si>
  <si>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</si>
  <si>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</si>
  <si>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</si>
  <si>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</si>
  <si>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</si>
  <si>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</si>
  <si>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</si>
  <si>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</si>
  <si>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</si>
  <si>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</si>
  <si>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</si>
  <si>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</si>
  <si>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</si>
  <si>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</si>
  <si>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</si>
  <si>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</si>
  <si>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</si>
  <si>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</si>
  <si>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</si>
  <si>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</si>
  <si>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</si>
  <si>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</si>
  <si>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</si>
  <si>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</si>
  <si>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</si>
  <si>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</si>
  <si>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</si>
  <si>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</si>
  <si>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</si>
  <si>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</si>
  <si>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</si>
  <si>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</si>
  <si>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</si>
  <si>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</si>
  <si>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</si>
  <si>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</si>
  <si>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</si>
  <si>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</si>
  <si>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</si>
  <si>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</si>
  <si>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</si>
  <si>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</si>
  <si>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</si>
  <si>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</si>
  <si>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</si>
  <si>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</si>
  <si>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</si>
  <si>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</si>
  <si>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</si>
  <si>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</si>
  <si>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</si>
  <si>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</si>
  <si>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</si>
  <si>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</si>
  <si>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</si>
  <si>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</si>
  <si>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</si>
  <si>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</si>
  <si>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</si>
  <si>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</si>
  <si>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</si>
  <si>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</si>
  <si>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</si>
  <si>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</si>
  <si>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</si>
  <si>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</si>
  <si>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</si>
  <si>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</si>
  <si>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</si>
  <si>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</si>
  <si>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</si>
  <si>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</si>
  <si>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</si>
  <si>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</si>
  <si>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</si>
  <si>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</si>
  <si>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</si>
  <si>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</si>
  <si>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</si>
  <si>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</si>
  <si>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</si>
  <si>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</si>
  <si>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</si>
  <si>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</si>
  <si>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</si>
  <si>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</si>
  <si>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</si>
  <si>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</si>
  <si>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</si>
  <si>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</si>
  <si>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</si>
  <si>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</si>
  <si>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</si>
  <si>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</si>
  <si>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</si>
  <si>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</si>
  <si>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</si>
  <si>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</si>
  <si>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</si>
  <si>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</si>
  <si>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</si>
  <si>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</si>
  <si>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</si>
  <si>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</si>
  <si>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</si>
  <si>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</si>
  <si>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</si>
  <si>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</si>
  <si>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</si>
  <si>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</si>
  <si>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</si>
  <si>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</si>
  <si>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</si>
  <si>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</si>
  <si>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</si>
  <si>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</si>
  <si>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</si>
  <si>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</si>
  <si>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</si>
  <si>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</si>
  <si>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</si>
  <si>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</si>
  <si>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</si>
  <si>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</si>
  <si>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</si>
  <si>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</si>
  <si>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</si>
  <si>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</si>
  <si>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</si>
  <si>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</si>
  <si>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</si>
  <si>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</si>
  <si>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</si>
  <si>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</si>
  <si>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</si>
  <si>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</si>
  <si>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</si>
  <si>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</si>
  <si>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</si>
  <si>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</si>
  <si>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</si>
  <si>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</si>
  <si>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</si>
  <si>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</si>
  <si>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</si>
  <si>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</si>
  <si>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</si>
  <si>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</si>
  <si>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</si>
  <si>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</si>
  <si>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</si>
  <si>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</si>
  <si>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</si>
  <si>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</si>
  <si>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</si>
  <si>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</si>
  <si>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</si>
  <si>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</si>
  <si>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</si>
  <si>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</si>
  <si>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</si>
  <si>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</si>
  <si>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</si>
  <si>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</si>
  <si>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</si>
  <si>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</si>
  <si>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</si>
  <si>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</si>
  <si>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</si>
  <si>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</si>
  <si>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</si>
  <si>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</si>
  <si>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</si>
  <si>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</si>
  <si>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</si>
  <si>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</si>
  <si>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</si>
  <si>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</si>
  <si>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</si>
  <si>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</si>
  <si>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</si>
  <si>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</si>
  <si>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</si>
  <si>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</si>
  <si>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</si>
  <si>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</si>
  <si>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</si>
  <si>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</si>
  <si>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</si>
  <si>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</si>
  <si>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</si>
  <si>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</si>
  <si>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</si>
  <si>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</si>
  <si>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</si>
  <si>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</si>
  <si>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</si>
  <si>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</si>
  <si>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</si>
  <si>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</si>
  <si>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</si>
  <si>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</si>
  <si>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</si>
  <si>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</si>
  <si>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</si>
  <si>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</si>
  <si>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</si>
  <si>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</si>
  <si>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</si>
  <si>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</si>
  <si>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</si>
  <si>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</si>
  <si>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</si>
  <si>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</si>
  <si>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</si>
  <si>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</si>
  <si>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</si>
  <si>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</si>
  <si>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</si>
  <si>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</si>
  <si>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</si>
  <si>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</si>
  <si>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</si>
  <si>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</si>
  <si>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</si>
  <si>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</si>
  <si>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</si>
  <si>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</si>
  <si>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</si>
  <si>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</si>
  <si>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</si>
  <si>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</si>
  <si>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</si>
  <si>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</si>
  <si>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</si>
  <si>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</si>
  <si>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</si>
  <si>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</si>
  <si>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</si>
  <si>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</si>
  <si>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</si>
  <si>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</si>
  <si>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</si>
  <si>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</si>
  <si>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</si>
  <si>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</si>
  <si>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</si>
  <si>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</si>
  <si>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</si>
  <si>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</si>
  <si>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</si>
  <si>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</si>
  <si>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</si>
  <si>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</si>
  <si>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</si>
  <si>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</si>
  <si>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</si>
  <si>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</si>
  <si>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</si>
  <si>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</si>
  <si>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</si>
  <si>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</si>
  <si>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</si>
  <si>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</si>
  <si>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</si>
  <si>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</si>
  <si>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</si>
  <si>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</si>
  <si>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</si>
  <si>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</si>
  <si>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</si>
  <si>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</si>
  <si>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</si>
  <si>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</si>
  <si>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</si>
  <si>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</si>
  <si>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</si>
  <si>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</si>
  <si>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</si>
  <si>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</si>
  <si>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</si>
  <si>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</si>
  <si>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</si>
  <si>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</si>
  <si>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</si>
  <si>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</si>
  <si>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</si>
  <si>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</si>
  <si>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</si>
  <si>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</si>
  <si>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</si>
  <si>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</si>
  <si>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</si>
  <si>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</si>
  <si>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</si>
  <si>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</si>
  <si>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</si>
  <si>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</si>
  <si>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</si>
  <si>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</si>
  <si>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</si>
  <si>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</si>
  <si>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</si>
  <si>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</si>
  <si>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</si>
  <si>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</si>
  <si>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</si>
  <si>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</si>
  <si>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</si>
  <si>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</si>
  <si>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</si>
  <si>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</si>
  <si>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</si>
  <si>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</si>
  <si>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</si>
  <si>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</si>
  <si>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</si>
  <si>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</si>
  <si>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</si>
  <si>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</si>
  <si>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</si>
  <si>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</si>
  <si>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</si>
  <si>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</si>
  <si>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</si>
  <si>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</si>
  <si>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</si>
  <si>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</si>
  <si>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</si>
  <si>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</si>
  <si>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</si>
  <si>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</si>
  <si>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</si>
  <si>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</si>
  <si>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</si>
  <si>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</si>
  <si>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</si>
  <si>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</si>
  <si>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</si>
  <si>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</si>
  <si>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</si>
  <si>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</si>
  <si>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</si>
  <si>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</si>
  <si>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</si>
  <si>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</si>
  <si>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</si>
  <si>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</si>
  <si>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</si>
  <si>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</si>
  <si>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</si>
  <si>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</si>
  <si>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</si>
  <si>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</si>
  <si>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</si>
  <si>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</si>
  <si>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</si>
  <si>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</si>
  <si>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</si>
  <si>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</si>
  <si>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</si>
  <si>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</si>
  <si>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</si>
  <si>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</si>
  <si>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</si>
  <si>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</si>
  <si>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</si>
  <si>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</si>
  <si>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</si>
  <si>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</si>
  <si>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</si>
  <si>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</si>
  <si>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</si>
  <si>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</si>
  <si>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</si>
  <si>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</si>
  <si>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</si>
  <si>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</si>
  <si>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</si>
  <si>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</si>
  <si>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</si>
  <si>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</si>
  <si>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</si>
  <si>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</si>
  <si>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</si>
  <si>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</si>
  <si>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</si>
  <si>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</si>
  <si>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</si>
  <si>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</si>
  <si>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</si>
  <si>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</si>
  <si>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</si>
  <si>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</si>
  <si>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</si>
  <si>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</si>
  <si>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</si>
  <si>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</si>
  <si>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</si>
  <si>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</si>
  <si>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</si>
  <si>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</si>
  <si>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</si>
  <si>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</si>
  <si>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</si>
  <si>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</si>
  <si>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</si>
  <si>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</si>
  <si>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</si>
  <si>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</si>
  <si>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</si>
  <si>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</si>
  <si>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</si>
  <si>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</si>
  <si>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</si>
  <si>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</si>
  <si>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</si>
  <si>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</si>
  <si>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</si>
  <si>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</si>
  <si>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</si>
  <si>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</si>
  <si>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</si>
  <si>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</si>
  <si>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</si>
  <si>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</si>
  <si>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</si>
  <si>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</si>
  <si>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</si>
  <si>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</si>
  <si>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</si>
  <si>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</si>
  <si>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</si>
  <si>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</si>
  <si>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</si>
  <si>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</si>
  <si>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</si>
  <si>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</si>
  <si>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</si>
  <si>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</si>
  <si>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</si>
  <si>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</si>
  <si>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</si>
  <si>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</si>
  <si>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</si>
  <si>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</si>
  <si>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</si>
  <si>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</si>
  <si>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</si>
  <si>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</si>
  <si>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</si>
  <si>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</si>
  <si>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</si>
  <si>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</si>
  <si>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</si>
  <si>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</si>
  <si>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</si>
  <si>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</si>
  <si>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</si>
  <si>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</si>
  <si>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</si>
  <si>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</si>
  <si>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</si>
  <si>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</si>
  <si>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</si>
  <si>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</si>
  <si>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</si>
  <si>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</si>
  <si>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</si>
  <si>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</si>
  <si>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</si>
  <si>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</si>
  <si>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</si>
  <si>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</si>
  <si>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</si>
  <si>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</si>
  <si>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</si>
  <si>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</si>
  <si>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</si>
  <si>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</si>
  <si>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</si>
  <si>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</si>
  <si>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</si>
  <si>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</si>
  <si>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</si>
  <si>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</si>
  <si>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</si>
  <si>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</si>
  <si>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</si>
  <si>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</si>
  <si>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</si>
  <si>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</si>
  <si>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</si>
  <si>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</si>
  <si>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</si>
  <si>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</si>
  <si>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</si>
  <si>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</si>
  <si>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</si>
  <si>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</si>
  <si>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</si>
  <si>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</si>
  <si>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</si>
  <si>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</si>
  <si>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</si>
  <si>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</si>
  <si>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</si>
  <si>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</si>
  <si>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</si>
  <si>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</si>
  <si>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</si>
  <si>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</si>
  <si>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</si>
  <si>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</si>
  <si>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</si>
  <si>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</si>
  <si>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</si>
  <si>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</si>
  <si>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</si>
  <si>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</si>
  <si>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</si>
  <si>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</si>
  <si>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</si>
  <si>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</si>
  <si>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</si>
  <si>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</si>
  <si>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</si>
  <si>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</si>
  <si>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</si>
  <si>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</si>
  <si>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</si>
  <si>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</si>
  <si>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</si>
  <si>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</si>
  <si>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</si>
  <si>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</si>
  <si>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</si>
  <si>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</si>
  <si>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</si>
  <si>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</si>
  <si>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</si>
  <si>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</si>
  <si>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</si>
  <si>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</si>
  <si>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</si>
  <si>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</si>
  <si>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</si>
  <si>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</si>
  <si>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</si>
  <si>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</si>
  <si>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</si>
  <si>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</si>
  <si>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</si>
  <si>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</si>
  <si>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</si>
  <si>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</si>
  <si>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</si>
  <si>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</si>
  <si>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</si>
  <si>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</si>
  <si>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</si>
  <si>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</si>
  <si>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</si>
  <si>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</si>
  <si>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</si>
  <si>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</si>
  <si>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</si>
  <si>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</si>
  <si>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</si>
  <si>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</si>
  <si>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</si>
  <si>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</si>
  <si>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</si>
  <si>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</si>
  <si>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</si>
  <si>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</si>
  <si>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</si>
  <si>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</si>
  <si>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</si>
  <si>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</si>
  <si>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</si>
  <si>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</si>
  <si>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</si>
  <si>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</si>
  <si>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</si>
  <si>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</si>
  <si>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</si>
  <si>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</si>
  <si>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</si>
  <si>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</si>
  <si>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</si>
  <si>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</si>
  <si>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</si>
  <si>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</si>
  <si>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</si>
  <si>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</si>
  <si>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</si>
  <si>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</si>
  <si>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</si>
  <si>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</si>
  <si>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</si>
  <si>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</si>
  <si>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</si>
  <si>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</si>
  <si>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</si>
  <si>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</si>
  <si>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</si>
  <si>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</si>
  <si>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</si>
  <si>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</si>
  <si>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</si>
  <si>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</si>
  <si>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</si>
  <si>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</si>
  <si>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</si>
  <si>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</si>
  <si>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</si>
  <si>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</si>
  <si>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</si>
  <si>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</si>
  <si>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</si>
  <si>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</si>
  <si>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</si>
  <si>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</si>
  <si>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</si>
  <si>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</si>
  <si>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</si>
  <si>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</si>
  <si>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</si>
  <si>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</si>
  <si>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</si>
  <si>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</si>
  <si>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</si>
  <si>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</si>
  <si>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</si>
  <si>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</si>
  <si>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</si>
  <si>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</si>
  <si>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</si>
  <si>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</si>
  <si>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</si>
  <si>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</si>
  <si>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</si>
  <si>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</si>
  <si>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</si>
  <si>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</si>
  <si>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</si>
  <si>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</si>
  <si>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</si>
  <si>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</si>
  <si>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</si>
  <si>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</si>
  <si>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</si>
  <si>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</si>
  <si>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</si>
  <si>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</si>
  <si>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</si>
  <si>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</si>
  <si>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</si>
  <si>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</si>
  <si>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</si>
  <si>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</si>
  <si>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</si>
  <si>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</si>
  <si>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</si>
  <si>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</si>
  <si>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</si>
  <si>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</si>
  <si>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</si>
  <si>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</si>
  <si>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</si>
  <si>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</si>
  <si>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</si>
  <si>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</si>
  <si>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</si>
  <si>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</si>
  <si>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</si>
  <si>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</si>
  <si>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</si>
  <si>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</si>
  <si>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</si>
  <si>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</si>
  <si>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</si>
  <si>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</si>
  <si>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</si>
  <si>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</si>
  <si>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</si>
  <si>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</si>
  <si>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</si>
  <si>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</si>
  <si>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</si>
  <si>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</si>
  <si>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</si>
  <si>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</si>
  <si>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</si>
  <si>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</si>
  <si>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</si>
  <si>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</si>
  <si>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</si>
  <si>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</si>
  <si>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</si>
  <si>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</si>
  <si>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</si>
  <si>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</si>
  <si>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</si>
  <si>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</si>
  <si>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</si>
  <si>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</si>
  <si>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</si>
  <si>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</si>
  <si>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</si>
  <si>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</si>
  <si>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</si>
  <si>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</si>
  <si>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</si>
  <si>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</si>
  <si>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</si>
  <si>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</si>
  <si>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</si>
  <si>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</si>
  <si>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</si>
  <si>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</si>
  <si>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</si>
  <si>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</si>
  <si>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</si>
  <si>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</si>
  <si>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</si>
  <si>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</si>
  <si>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</si>
  <si>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</si>
  <si>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</si>
  <si>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</si>
  <si>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</si>
  <si>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</si>
  <si>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</si>
  <si>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</si>
  <si>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</si>
  <si>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</si>
  <si>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</si>
  <si>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</si>
  <si>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</si>
  <si>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</si>
  <si>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</si>
  <si>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</si>
  <si>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</si>
  <si>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</si>
  <si>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</si>
  <si>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</si>
  <si>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</si>
  <si>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</si>
  <si>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</si>
  <si>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</si>
  <si>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</si>
  <si>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</si>
  <si>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</si>
  <si>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</si>
  <si>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</si>
  <si>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</si>
  <si>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</si>
  <si>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</si>
  <si>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</si>
  <si>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</si>
  <si>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</si>
  <si>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</si>
  <si>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</si>
  <si>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</si>
  <si>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</si>
  <si>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</si>
  <si>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</si>
  <si>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</si>
  <si>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</si>
  <si>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</si>
  <si>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</si>
  <si>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</si>
  <si>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</si>
  <si>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</si>
  <si>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</si>
  <si>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</si>
  <si>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</si>
  <si>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</si>
  <si>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</si>
  <si>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</si>
  <si>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</si>
  <si>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</si>
  <si>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</si>
  <si>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</si>
  <si>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</si>
  <si>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</si>
  <si>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</si>
  <si>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</si>
  <si>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</si>
  <si>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</si>
  <si>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</si>
  <si>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</si>
  <si>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</si>
  <si>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</si>
  <si>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</si>
  <si>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</si>
  <si>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</si>
  <si>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</si>
  <si>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</si>
  <si>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</si>
  <si>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</si>
  <si>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</si>
  <si>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</si>
  <si>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</si>
  <si>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</si>
  <si>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</si>
  <si>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</si>
  <si>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</si>
  <si>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</si>
  <si>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</si>
  <si>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</si>
  <si>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</si>
  <si>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</si>
  <si>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</si>
  <si>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</si>
  <si>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</si>
  <si>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</si>
  <si>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</si>
  <si>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</si>
  <si>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</si>
  <si>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</si>
  <si>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</si>
  <si>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</si>
  <si>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</si>
  <si>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</si>
  <si>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</si>
  <si>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</si>
  <si>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</si>
  <si>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</si>
  <si>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</si>
  <si>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</si>
  <si>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</si>
  <si>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</si>
  <si>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</si>
  <si>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</si>
  <si>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</si>
  <si>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</si>
  <si>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</si>
  <si>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</si>
  <si>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</si>
  <si>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</si>
  <si>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</si>
  <si>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</si>
  <si>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</si>
  <si>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</si>
  <si>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</si>
  <si>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</si>
  <si>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</si>
  <si>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</si>
  <si>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</si>
  <si>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</si>
  <si>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</si>
  <si>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</si>
  <si>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</si>
  <si>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</si>
  <si>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</si>
  <si>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</si>
  <si>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</si>
  <si>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</si>
  <si>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</si>
  <si>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</si>
  <si>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</si>
  <si>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</si>
  <si>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</si>
  <si>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</si>
  <si>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</si>
  <si>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</si>
  <si>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</si>
  <si>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</si>
  <si>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</si>
  <si>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</si>
  <si>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</si>
  <si>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</si>
  <si>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</si>
  <si>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</si>
  <si>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</si>
  <si>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</si>
  <si>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</si>
  <si>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</si>
  <si>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</si>
  <si>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</si>
  <si>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</si>
  <si>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</si>
  <si>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</si>
  <si>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</si>
  <si>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</si>
  <si>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</si>
  <si>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</si>
  <si>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</si>
  <si>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</si>
  <si>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</si>
  <si>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</si>
  <si>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</si>
  <si>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</si>
  <si>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</si>
  <si>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</si>
  <si>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</si>
  <si>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</si>
  <si>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</si>
  <si>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</si>
  <si>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</si>
  <si>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</si>
  <si>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</si>
  <si>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</si>
  <si>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</si>
  <si>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</si>
  <si>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</si>
  <si>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</si>
  <si>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</si>
  <si>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</si>
  <si>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</si>
  <si>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</si>
  <si>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</si>
  <si>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</si>
  <si>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</si>
  <si>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</si>
  <si>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</si>
  <si>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</si>
  <si>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</si>
  <si>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</si>
  <si>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</si>
  <si>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</si>
  <si>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</si>
  <si>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</si>
  <si>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</si>
  <si>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</si>
  <si>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</si>
  <si>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</si>
  <si>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</si>
  <si>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</si>
  <si>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</si>
  <si>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</si>
  <si>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</si>
  <si>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</si>
  <si>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</si>
  <si>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</si>
  <si>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</si>
  <si>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</si>
  <si>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</si>
  <si>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</si>
  <si>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</si>
  <si>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</si>
  <si>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</si>
  <si>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</si>
  <si>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</si>
  <si>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</si>
  <si>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</si>
  <si>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</si>
  <si>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</si>
  <si>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</si>
  <si>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</si>
  <si>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</si>
  <si>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</si>
  <si>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</si>
  <si>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</si>
  <si>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</si>
  <si>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</si>
  <si>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</si>
  <si>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</si>
  <si>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</si>
  <si>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</si>
  <si>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</si>
  <si>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</si>
  <si>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</si>
  <si>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</si>
  <si>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</si>
  <si>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</si>
  <si>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</si>
  <si>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</si>
  <si>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</si>
  <si>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</si>
  <si>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</si>
  <si>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</si>
  <si>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</si>
  <si>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</si>
  <si>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</si>
  <si>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</si>
  <si>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</si>
  <si>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</si>
  <si>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</si>
  <si>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</si>
  <si>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</si>
  <si>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</si>
  <si>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</si>
  <si>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</si>
  <si>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</si>
  <si>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</si>
  <si>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</si>
  <si>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</si>
  <si>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</si>
  <si>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</si>
  <si>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</si>
  <si>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</si>
  <si>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</si>
  <si>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</si>
  <si>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</si>
  <si>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</si>
  <si>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</si>
  <si>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</si>
  <si>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</si>
  <si>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</si>
  <si>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</si>
  <si>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</si>
  <si>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</si>
  <si>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</si>
  <si>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</si>
  <si>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</si>
  <si>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</si>
  <si>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</si>
  <si>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</si>
  <si>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</si>
  <si>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</si>
  <si>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</si>
  <si>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</si>
  <si>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</si>
  <si>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</si>
  <si>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</si>
  <si>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</si>
  <si>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</si>
  <si>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</si>
  <si>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</si>
  <si>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</si>
  <si>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</si>
  <si>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</si>
  <si>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</si>
  <si>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</si>
  <si>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</si>
  <si>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</si>
  <si>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</si>
  <si>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</si>
  <si>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</si>
  <si>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</si>
  <si>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</si>
  <si>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</si>
  <si>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</si>
  <si>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</si>
  <si>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</si>
  <si>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</si>
  <si>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</si>
  <si>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</si>
  <si>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</si>
  <si>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</si>
  <si>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</si>
  <si>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</si>
  <si>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</si>
  <si>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</si>
  <si>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</si>
  <si>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</si>
  <si>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</si>
  <si>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</si>
  <si>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</si>
  <si>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</si>
  <si>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</si>
  <si>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</si>
  <si>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</si>
  <si>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</si>
  <si>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</si>
  <si>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</si>
  <si>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</si>
  <si>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</si>
  <si>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</si>
  <si>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</si>
  <si>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</si>
  <si>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</si>
  <si>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</si>
  <si>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</si>
  <si>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</si>
  <si>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</si>
  <si>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</si>
  <si>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</si>
  <si>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</si>
  <si>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</si>
  <si>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</si>
  <si>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</si>
  <si>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</si>
  <si>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</si>
  <si>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</si>
  <si>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</si>
  <si>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</si>
  <si>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</si>
  <si>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</si>
  <si>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</si>
  <si>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</si>
  <si>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</si>
  <si>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</si>
  <si>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</si>
  <si>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</si>
  <si>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</si>
  <si>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</si>
  <si>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</si>
  <si>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</si>
  <si>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</si>
  <si>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</si>
  <si>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</si>
  <si>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</si>
  <si>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</si>
  <si>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</si>
  <si>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</si>
  <si>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</si>
  <si>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</si>
  <si>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</si>
  <si>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</si>
  <si>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</si>
  <si>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</si>
  <si>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</si>
  <si>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</si>
  <si>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</si>
  <si>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</si>
  <si>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</si>
  <si>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</si>
  <si>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</si>
  <si>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</si>
  <si>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</si>
  <si>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</si>
  <si>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</si>
  <si>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</si>
  <si>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</si>
  <si>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</si>
  <si>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</si>
  <si>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</si>
  <si>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</si>
  <si>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</si>
  <si>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</si>
  <si>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</si>
  <si>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</si>
  <si>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</si>
  <si>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</si>
  <si>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</si>
  <si>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</si>
  <si>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</si>
  <si>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</si>
  <si>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</si>
  <si>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</si>
  <si>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</si>
  <si>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</si>
  <si>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</si>
  <si>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</si>
  <si>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</si>
  <si>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</si>
  <si>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</si>
  <si>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</si>
  <si>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</si>
  <si>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</si>
  <si>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</si>
  <si>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</si>
  <si>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</si>
  <si>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</si>
  <si>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</si>
  <si>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</si>
  <si>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</si>
  <si>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</si>
  <si>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</si>
  <si>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</si>
  <si>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</si>
  <si>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</si>
  <si>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</si>
  <si>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</si>
  <si>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</si>
  <si>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</si>
  <si>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</si>
  <si>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</si>
  <si>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</si>
  <si>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</si>
  <si>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</si>
  <si>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</si>
  <si>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</si>
  <si>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</si>
  <si>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</si>
  <si>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</si>
  <si>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</si>
  <si>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</si>
  <si>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</si>
  <si>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</si>
  <si>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</si>
  <si>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</si>
  <si>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</si>
  <si>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</si>
  <si>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</si>
  <si>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</si>
  <si>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</si>
  <si>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</si>
  <si>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</si>
  <si>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</si>
  <si>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</si>
  <si>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</si>
  <si>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</si>
  <si>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</si>
  <si>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</si>
  <si>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</si>
  <si>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</si>
  <si>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</si>
  <si>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</si>
  <si>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</si>
  <si>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</si>
  <si>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</si>
  <si>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</si>
  <si>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</si>
  <si>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</si>
  <si>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</si>
  <si>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</si>
  <si>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</si>
  <si>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</si>
  <si>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</si>
  <si>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</si>
  <si>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</si>
  <si>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</si>
  <si>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</si>
  <si>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</si>
  <si>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</si>
  <si>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</si>
  <si>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</si>
  <si>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</si>
  <si>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</si>
  <si>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</si>
  <si>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</si>
  <si>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</si>
  <si>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</si>
  <si>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</si>
  <si>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</si>
  <si>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</si>
  <si>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</si>
  <si>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</si>
  <si>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</si>
  <si>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</si>
  <si>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</si>
  <si>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</si>
  <si>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</si>
  <si>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</si>
  <si>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</si>
  <si>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</si>
  <si>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</si>
  <si>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</si>
  <si>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</si>
  <si>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</si>
  <si>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</si>
  <si>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</si>
  <si>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</si>
  <si>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</si>
  <si>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</si>
  <si>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</si>
  <si>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</si>
  <si>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</si>
  <si>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</si>
  <si>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</si>
  <si>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</si>
  <si>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</si>
  <si>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</si>
  <si>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</si>
  <si>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</si>
  <si>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</si>
  <si>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</si>
  <si>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</si>
  <si>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</si>
  <si>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</si>
  <si>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</si>
  <si>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</si>
  <si>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</si>
  <si>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</si>
  <si>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</si>
  <si>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</si>
  <si>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</si>
  <si>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</si>
  <si>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</si>
  <si>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</si>
  <si>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</si>
  <si>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</si>
  <si>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</si>
  <si>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</si>
  <si>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</si>
  <si>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</si>
  <si>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</si>
  <si>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</si>
  <si>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</si>
  <si>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</si>
  <si>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</si>
  <si>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</si>
  <si>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</si>
  <si>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</si>
  <si>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</si>
  <si>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</si>
  <si>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</si>
  <si>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</si>
  <si>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</si>
  <si>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</si>
  <si>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</si>
  <si>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</si>
  <si>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</si>
  <si>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</si>
  <si>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</si>
  <si>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</si>
  <si>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</si>
  <si>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</si>
  <si>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</si>
  <si>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</si>
  <si>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</si>
  <si>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</si>
  <si>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</si>
  <si>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</si>
  <si>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</si>
  <si>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</si>
  <si>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</si>
  <si>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</si>
  <si>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</si>
  <si>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</si>
  <si>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</si>
  <si>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</si>
  <si>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</si>
  <si>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</si>
  <si>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</si>
  <si>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</si>
  <si>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</si>
  <si>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</si>
  <si>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</si>
  <si>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</si>
  <si>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</si>
  <si>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</si>
  <si>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</si>
  <si>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</si>
  <si>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</si>
  <si>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</si>
  <si>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</si>
  <si>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</si>
  <si>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</si>
  <si>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</si>
  <si>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</si>
  <si>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</si>
  <si>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</si>
  <si>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</si>
  <si>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</si>
  <si>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</si>
  <si>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</si>
  <si>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</si>
  <si>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</si>
  <si>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</si>
  <si>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</si>
  <si>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</si>
  <si>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</si>
  <si>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</si>
  <si>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</si>
  <si>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</si>
  <si>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</si>
  <si>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</si>
  <si>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</si>
  <si>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</si>
  <si>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</si>
  <si>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</si>
  <si>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</si>
  <si>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</si>
  <si>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</si>
  <si>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</si>
  <si>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</si>
  <si>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</si>
  <si>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</si>
  <si>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</si>
  <si>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</si>
  <si>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</si>
  <si>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</si>
  <si>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</si>
  <si>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</si>
  <si>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</si>
  <si>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</si>
  <si>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</si>
  <si>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</si>
  <si>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</si>
  <si>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</si>
  <si>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</si>
  <si>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</si>
  <si>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</si>
  <si>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</si>
  <si>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</si>
  <si>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</si>
  <si>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</si>
  <si>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</si>
  <si>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</si>
  <si>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</si>
  <si>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</si>
  <si>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</si>
  <si>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</si>
  <si>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</si>
  <si>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</si>
  <si>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</si>
  <si>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</si>
  <si>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</si>
  <si>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</si>
  <si>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</si>
  <si>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</si>
  <si>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</si>
  <si>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</si>
  <si>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</si>
  <si>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</si>
  <si>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</si>
  <si>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</si>
  <si>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</si>
  <si>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</si>
  <si>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</si>
  <si>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</si>
  <si>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</si>
  <si>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</si>
  <si>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</si>
  <si>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</si>
  <si>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</si>
  <si>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</si>
  <si>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</si>
  <si>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</si>
  <si>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</si>
  <si>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</si>
  <si>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</si>
  <si>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</si>
  <si>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</si>
  <si>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</si>
  <si>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</si>
  <si>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</si>
  <si>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</si>
  <si>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</si>
  <si>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</si>
  <si>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</si>
  <si>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</si>
  <si>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</si>
  <si>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</si>
  <si>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</si>
  <si>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</si>
  <si>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</si>
  <si>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</si>
  <si>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</si>
  <si>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</si>
  <si>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</si>
  <si>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</si>
  <si>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</si>
  <si>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</si>
  <si>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</si>
  <si>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</si>
  <si>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</si>
  <si>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</si>
  <si>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</si>
  <si>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</si>
  <si>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</si>
  <si>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</si>
  <si>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</si>
  <si>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</si>
  <si>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</si>
  <si>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</si>
  <si>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</si>
  <si>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</si>
  <si>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</si>
  <si>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</si>
  <si>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</si>
  <si>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</si>
  <si>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</si>
  <si>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</si>
  <si>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</si>
  <si>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</si>
  <si>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</si>
  <si>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</si>
  <si>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</si>
  <si>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</si>
  <si>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</si>
  <si>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</si>
  <si>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</si>
  <si>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</si>
  <si>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</si>
  <si>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</si>
  <si>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</si>
  <si>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</si>
  <si>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</si>
  <si>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</si>
  <si>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</si>
  <si>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</si>
  <si>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</si>
  <si>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</si>
  <si>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</si>
  <si>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</si>
  <si>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</si>
  <si>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</si>
  <si>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</si>
  <si>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</si>
  <si>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</si>
  <si>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</si>
  <si>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</si>
  <si>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</si>
  <si>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</si>
  <si>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</si>
  <si>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</si>
  <si>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</si>
  <si>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</si>
  <si>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</si>
  <si>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</si>
  <si>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</si>
  <si>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</si>
  <si>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</si>
  <si>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</si>
  <si>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</si>
  <si>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</si>
  <si>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</si>
  <si>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</si>
  <si>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</si>
  <si>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</si>
  <si>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</si>
  <si>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</si>
  <si>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</si>
  <si>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</si>
  <si>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</si>
  <si>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</si>
  <si>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</si>
  <si>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</si>
  <si>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</si>
  <si>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</si>
  <si>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</si>
  <si>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</si>
  <si>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</si>
  <si>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</si>
  <si>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</si>
  <si>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</si>
  <si>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</si>
  <si>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</si>
  <si>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</si>
  <si>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</si>
  <si>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</si>
  <si>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</si>
  <si>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</si>
  <si>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</si>
  <si>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</si>
  <si>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</si>
  <si>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</si>
  <si>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</si>
  <si>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</si>
  <si>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</si>
  <si>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</si>
  <si>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</si>
  <si>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</si>
  <si>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</si>
  <si>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</si>
  <si>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</si>
  <si>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</si>
  <si>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</si>
  <si>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</si>
  <si>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</si>
  <si>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</si>
  <si>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</si>
  <si>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</si>
  <si>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</si>
  <si>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</si>
  <si>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</si>
  <si>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</si>
  <si>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</si>
  <si>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</si>
  <si>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</si>
  <si>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</si>
  <si>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</si>
  <si>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</si>
  <si>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</si>
  <si>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</si>
  <si>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</si>
  <si>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</si>
  <si>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</si>
  <si>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</si>
  <si>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</si>
  <si>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</si>
  <si>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</si>
  <si>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</si>
  <si>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</si>
  <si>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</si>
  <si>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</si>
  <si>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</si>
  <si>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</si>
  <si>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</si>
  <si>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</si>
  <si>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</si>
  <si>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</si>
  <si>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</si>
  <si>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</si>
  <si>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</si>
  <si>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</si>
  <si>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</si>
  <si>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</si>
  <si>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</si>
  <si>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</si>
  <si>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</si>
  <si>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</si>
  <si>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</si>
  <si>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</si>
  <si>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</si>
  <si>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</si>
  <si>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</si>
  <si>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</si>
  <si>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</si>
  <si>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</si>
  <si>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</si>
  <si>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</si>
  <si>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</si>
  <si>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</si>
  <si>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</si>
  <si>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</si>
  <si>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</si>
  <si>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</si>
  <si>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</si>
  <si>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</si>
  <si>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</si>
  <si>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</si>
  <si>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</si>
  <si>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</si>
  <si>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</si>
  <si>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</si>
  <si>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</si>
  <si>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</si>
  <si>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</si>
  <si>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</si>
  <si>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</si>
  <si>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</si>
  <si>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</si>
  <si>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</si>
  <si>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</si>
  <si>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</si>
  <si>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</si>
  <si>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</si>
  <si>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</si>
  <si>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</si>
  <si>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</si>
  <si>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</si>
  <si>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</si>
  <si>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</si>
  <si>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</si>
  <si>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</si>
  <si>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</si>
  <si>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</si>
  <si>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</si>
  <si>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</si>
  <si>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</si>
  <si>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</si>
  <si>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</si>
  <si>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</si>
  <si>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</si>
  <si>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</si>
  <si>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</si>
  <si>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</si>
  <si>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</si>
  <si>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</si>
  <si>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</si>
  <si>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</si>
  <si>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</si>
  <si>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</si>
  <si>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</si>
  <si>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</si>
  <si>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</si>
  <si>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</si>
  <si>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</si>
  <si>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</si>
  <si>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</si>
  <si>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</si>
  <si>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</si>
  <si>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</si>
  <si>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</si>
  <si>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</si>
  <si>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</si>
  <si>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</si>
  <si>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</si>
  <si>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</si>
  <si>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</si>
  <si>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</si>
  <si>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</si>
  <si>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</si>
  <si>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</si>
  <si>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</si>
  <si>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</si>
  <si>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</si>
  <si>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</si>
  <si>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</si>
  <si>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</si>
  <si>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</si>
  <si>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</si>
  <si>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</si>
  <si>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</si>
  <si>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</si>
  <si>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</si>
  <si>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</si>
  <si>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</si>
  <si>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</si>
  <si>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</si>
  <si>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</si>
  <si>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</si>
  <si>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</si>
  <si>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</si>
  <si>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</si>
  <si>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</si>
  <si>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</si>
  <si>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</si>
  <si>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</si>
  <si>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</si>
  <si>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</si>
  <si>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</si>
  <si>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</si>
  <si>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</si>
  <si>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</si>
  <si>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</si>
  <si>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</si>
  <si>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</si>
  <si>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</si>
  <si>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</si>
  <si>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</si>
  <si>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</si>
  <si>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</si>
  <si>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</si>
  <si>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</si>
  <si>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</si>
  <si>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</si>
  <si>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</si>
  <si>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</si>
  <si>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</si>
  <si>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</si>
  <si>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</si>
  <si>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</si>
  <si>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</si>
  <si>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</si>
  <si>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</si>
  <si>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</si>
  <si>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</si>
  <si>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</si>
  <si>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</si>
  <si>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</si>
  <si>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</si>
  <si>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</si>
  <si>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</si>
  <si>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</si>
  <si>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</si>
  <si>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</si>
  <si>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</si>
  <si>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</si>
  <si>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</si>
  <si>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</si>
  <si>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</si>
  <si>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</si>
  <si>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</si>
  <si>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</si>
  <si>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</si>
  <si>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</si>
  <si>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</si>
  <si>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</si>
  <si>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</si>
  <si>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</si>
  <si>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</si>
  <si>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</si>
  <si>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</si>
  <si>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</si>
  <si>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</si>
  <si>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</si>
  <si>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</si>
  <si>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</si>
  <si>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</si>
  <si>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</si>
  <si>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</si>
  <si>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</si>
  <si>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</si>
  <si>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</si>
  <si>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</si>
  <si>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</si>
  <si>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</si>
  <si>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</si>
  <si>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</si>
  <si>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</si>
  <si>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</si>
  <si>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</si>
  <si>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</si>
  <si>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</si>
  <si>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</si>
  <si>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</si>
  <si>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</si>
  <si>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</si>
  <si>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</si>
  <si>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</si>
  <si>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</si>
  <si>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</si>
  <si>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</si>
  <si>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</si>
  <si>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</si>
  <si>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</si>
  <si>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</si>
  <si>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</si>
  <si>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</si>
  <si>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</si>
  <si>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</si>
  <si>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</si>
  <si>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</si>
  <si>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</si>
  <si>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</si>
  <si>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</si>
  <si>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</si>
  <si>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</si>
  <si>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</si>
  <si>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</si>
  <si>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</si>
  <si>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</si>
  <si>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</si>
  <si>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</si>
  <si>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</si>
  <si>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</si>
  <si>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</si>
  <si>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</si>
  <si>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</si>
  <si>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</si>
  <si>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</si>
  <si>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</si>
  <si>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</si>
  <si>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</si>
  <si>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</si>
  <si>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</si>
  <si>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</si>
  <si>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</si>
  <si>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</si>
  <si>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</si>
  <si>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</si>
  <si>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</si>
  <si>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</si>
  <si>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</si>
  <si>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</si>
  <si>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</si>
  <si>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</si>
  <si>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</si>
  <si>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</si>
  <si>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</si>
  <si>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</si>
  <si>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</si>
  <si>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</si>
  <si>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</si>
  <si>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</si>
  <si>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</si>
  <si>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</si>
  <si>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</si>
  <si>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</si>
  <si>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</si>
  <si>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</si>
  <si>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</si>
  <si>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</si>
  <si>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</si>
  <si>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</si>
  <si>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</si>
  <si>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</si>
  <si>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</si>
  <si>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</si>
  <si>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</si>
  <si>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</si>
  <si>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</si>
  <si>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</si>
  <si>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</si>
  <si>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</si>
  <si>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</si>
  <si>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</si>
  <si>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</si>
  <si>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</si>
  <si>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</si>
  <si>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</si>
  <si>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</si>
  <si>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</si>
  <si>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</si>
  <si>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</si>
  <si>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</si>
  <si>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</si>
  <si>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</si>
  <si>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</si>
  <si>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</si>
  <si>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</si>
  <si>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</si>
  <si>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</si>
  <si>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</si>
  <si>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</si>
  <si>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</si>
  <si>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</si>
  <si>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</si>
  <si>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</si>
  <si>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</si>
  <si>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</si>
  <si>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</si>
  <si>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</si>
  <si>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</si>
  <si>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</si>
  <si>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</si>
  <si>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</si>
  <si>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</si>
  <si>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</si>
  <si>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</si>
  <si>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</si>
  <si>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</si>
  <si>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</si>
  <si>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</si>
  <si>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</si>
  <si>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</si>
  <si>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</si>
  <si>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</si>
  <si>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</si>
  <si>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</si>
  <si>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</si>
  <si>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</si>
  <si>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</si>
  <si>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</si>
  <si>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</si>
  <si>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</si>
  <si>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</si>
  <si>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</si>
  <si>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</si>
  <si>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</si>
  <si>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</si>
  <si>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</si>
  <si>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</si>
  <si>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</si>
  <si>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</si>
  <si>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</si>
  <si>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</si>
  <si>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</si>
  <si>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</si>
  <si>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</si>
  <si>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</si>
  <si>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</si>
  <si>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</si>
  <si>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</si>
  <si>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</si>
  <si>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</si>
  <si>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</si>
  <si>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</si>
  <si>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</si>
  <si>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</si>
  <si>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</si>
  <si>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</si>
  <si>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</si>
  <si>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</si>
  <si>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</si>
  <si>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</si>
  <si>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</si>
  <si>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</si>
  <si>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</si>
  <si>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</si>
  <si>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</si>
  <si>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</si>
  <si>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</si>
  <si>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</si>
  <si>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</si>
  <si>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</si>
  <si>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</si>
  <si>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</si>
  <si>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</si>
  <si>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</si>
  <si>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</si>
  <si>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</si>
  <si>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</si>
  <si>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</si>
  <si>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</si>
  <si>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</si>
  <si>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</si>
  <si>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</si>
  <si>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</si>
  <si>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</si>
  <si>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</si>
  <si>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</si>
  <si>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</si>
  <si>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</si>
  <si>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</si>
  <si>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</si>
  <si>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</si>
  <si>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</si>
  <si>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</si>
  <si>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</si>
  <si>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</si>
  <si>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</si>
  <si>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</si>
  <si>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</si>
  <si>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</si>
  <si>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</si>
  <si>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</si>
  <si>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</si>
  <si>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</si>
  <si>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</si>
  <si>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</si>
  <si>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</si>
  <si>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</si>
  <si>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</si>
  <si>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</si>
  <si>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</si>
  <si>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</si>
  <si>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</si>
  <si>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</si>
  <si>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</si>
  <si>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</si>
  <si>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</si>
  <si>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</si>
  <si>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</si>
  <si>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</si>
  <si>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</si>
  <si>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</si>
  <si>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</si>
  <si>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</si>
  <si>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</si>
  <si>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</si>
  <si>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</si>
  <si>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</si>
  <si>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</si>
  <si>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</si>
  <si>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</si>
  <si>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</si>
  <si>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</si>
  <si>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</si>
  <si>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</si>
  <si>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</si>
  <si>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</si>
  <si>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</si>
  <si>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</si>
  <si>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</si>
  <si>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</si>
  <si>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</si>
  <si>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</si>
  <si>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</si>
  <si>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</si>
  <si>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</si>
  <si>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</si>
  <si>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</si>
  <si>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</si>
  <si>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</si>
  <si>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</si>
  <si>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</si>
  <si>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</si>
  <si>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</si>
  <si>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</si>
  <si>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</si>
  <si>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</si>
  <si>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</si>
  <si>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</si>
  <si>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</si>
  <si>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</si>
  <si>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</si>
  <si>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</si>
  <si>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</si>
  <si>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</si>
  <si>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</si>
  <si>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</si>
  <si>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</si>
  <si>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</si>
  <si>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</si>
  <si>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</si>
  <si>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</si>
  <si>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</si>
  <si>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</si>
  <si>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</si>
  <si>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</si>
  <si>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</si>
  <si>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</si>
  <si>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</si>
  <si>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</si>
  <si>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</si>
  <si>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</si>
  <si>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</si>
  <si>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</si>
  <si>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</si>
  <si>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</si>
  <si>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</si>
  <si>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</si>
  <si>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</si>
  <si>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</si>
  <si>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</si>
  <si>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</si>
  <si>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</si>
  <si>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</si>
  <si>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</si>
  <si>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</si>
  <si>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</si>
  <si>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</si>
  <si>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</si>
  <si>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</si>
  <si>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</si>
  <si>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</si>
  <si>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</si>
  <si>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</si>
  <si>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</si>
  <si>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</si>
  <si>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</si>
  <si>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</si>
  <si>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</si>
  <si>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</si>
  <si>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</si>
  <si>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</si>
  <si>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</si>
  <si>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</si>
  <si>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</si>
  <si>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</si>
  <si>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</si>
  <si>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</si>
  <si>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</si>
  <si>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</si>
  <si>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</si>
  <si>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</si>
  <si>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</si>
  <si>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</si>
  <si>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</si>
  <si>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</si>
  <si>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</si>
  <si>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</si>
  <si>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</si>
  <si>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</si>
  <si>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</si>
  <si>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</si>
  <si>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</si>
  <si>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</si>
  <si>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</si>
  <si>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</si>
  <si>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</si>
  <si>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</si>
  <si>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</si>
  <si>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</si>
  <si>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</si>
  <si>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</si>
  <si>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</si>
  <si>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</si>
  <si>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</si>
  <si>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</si>
  <si>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</si>
  <si>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</si>
  <si>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</si>
  <si>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</si>
  <si>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</si>
  <si>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</si>
  <si>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</si>
  <si>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</si>
  <si>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</si>
  <si>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</si>
  <si>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</si>
  <si>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</si>
  <si>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</si>
  <si>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</si>
  <si>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</si>
  <si>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</si>
  <si>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</si>
  <si>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</si>
  <si>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</si>
  <si>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</si>
  <si>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</si>
  <si>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</si>
  <si>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</si>
  <si>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</si>
  <si>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</si>
  <si>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</si>
  <si>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</si>
  <si>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</si>
  <si>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</si>
  <si>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</si>
  <si>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</si>
  <si>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</si>
  <si>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</si>
  <si>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</si>
  <si>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</si>
  <si>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</si>
  <si>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</si>
  <si>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</si>
  <si>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</si>
  <si>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</si>
  <si>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</si>
  <si>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</si>
  <si>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</si>
  <si>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</si>
  <si>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</si>
  <si>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</si>
  <si>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</si>
  <si>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</si>
  <si>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</si>
  <si>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</si>
  <si>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</si>
  <si>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</si>
  <si>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</si>
  <si>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</si>
  <si>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</si>
  <si>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</si>
  <si>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</si>
  <si>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</si>
  <si>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</si>
  <si>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</si>
  <si>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</si>
  <si>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</si>
  <si>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</si>
  <si>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</si>
  <si>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</si>
  <si>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</si>
  <si>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</si>
  <si>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</si>
  <si>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</si>
  <si>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</si>
  <si>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</si>
  <si>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</si>
  <si>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</si>
  <si>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</si>
  <si>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</si>
  <si>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</si>
  <si>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</si>
  <si>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</si>
  <si>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</si>
  <si>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</si>
  <si>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</si>
  <si>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</si>
  <si>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</si>
  <si>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</si>
  <si>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</si>
  <si>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</si>
  <si>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</si>
  <si>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</si>
  <si>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</si>
  <si>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</si>
  <si>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</si>
  <si>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</si>
  <si>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</si>
  <si>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</si>
  <si>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</si>
  <si>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</si>
  <si>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</si>
  <si>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</si>
  <si>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</si>
  <si>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</si>
  <si>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</si>
  <si>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</si>
  <si>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</si>
  <si>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</si>
  <si>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</si>
  <si>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</si>
  <si>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</si>
  <si>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</si>
  <si>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</si>
  <si>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</si>
  <si>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</si>
  <si>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</si>
  <si>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</si>
  <si>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</si>
  <si>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</si>
  <si>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</si>
  <si>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</si>
  <si>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</si>
  <si>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</si>
  <si>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</si>
  <si>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</si>
  <si>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</si>
  <si>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</si>
  <si>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</si>
  <si>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</si>
  <si>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</si>
  <si>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</si>
  <si>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</si>
  <si>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</si>
  <si>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</si>
  <si>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</si>
  <si>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</si>
  <si>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</si>
  <si>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</si>
  <si>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</si>
  <si>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</si>
  <si>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</si>
  <si>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</si>
  <si>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</si>
  <si>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</si>
  <si>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</si>
  <si>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</si>
  <si>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</si>
  <si>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</si>
  <si>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</si>
  <si>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</si>
  <si>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</si>
  <si>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</si>
  <si>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</si>
  <si>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</si>
  <si>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</si>
  <si>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</si>
  <si>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</si>
  <si>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</si>
  <si>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</si>
  <si>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</si>
  <si>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</si>
  <si>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</si>
  <si>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</si>
  <si>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</si>
  <si>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</si>
  <si>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</si>
  <si>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</si>
  <si>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</si>
  <si>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</si>
  <si>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</si>
  <si>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</si>
  <si>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</si>
  <si>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</si>
  <si>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</si>
  <si>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</si>
  <si>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</si>
  <si>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</si>
  <si>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</si>
  <si>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</si>
  <si>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</si>
  <si>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</si>
  <si>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</si>
  <si>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</si>
  <si>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</si>
  <si>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</si>
  <si>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</si>
  <si>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</si>
  <si>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</si>
  <si>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</si>
  <si>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</si>
  <si>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</si>
  <si>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</si>
  <si>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</si>
  <si>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</si>
  <si>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</si>
  <si>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</si>
  <si>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</si>
  <si>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</si>
  <si>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</si>
  <si>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</si>
  <si>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</si>
  <si>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</si>
  <si>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</si>
  <si>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</si>
  <si>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</si>
  <si>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</si>
  <si>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</si>
  <si>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</si>
  <si>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</si>
  <si>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</si>
  <si>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</si>
  <si>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</si>
  <si>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</si>
  <si>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</si>
  <si>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</si>
  <si>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</si>
  <si>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</si>
  <si>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</si>
  <si>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</si>
  <si>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</si>
  <si>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</si>
  <si>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</si>
  <si>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</si>
  <si>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</si>
  <si>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</si>
  <si>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</si>
  <si>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</si>
  <si>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</si>
  <si>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</si>
  <si>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</si>
  <si>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</si>
  <si>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</si>
  <si>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</si>
  <si>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</si>
  <si>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</si>
  <si>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</si>
  <si>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</si>
  <si>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</si>
  <si>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</si>
  <si>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</si>
  <si>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</si>
  <si>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</si>
  <si>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</si>
  <si>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</si>
  <si>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</si>
  <si>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</si>
  <si>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</si>
  <si>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</si>
  <si>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</si>
  <si>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</si>
  <si>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</si>
  <si>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</si>
  <si>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</si>
  <si>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</si>
  <si>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</si>
  <si>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</si>
  <si>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</si>
  <si>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</si>
  <si>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</si>
  <si>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</si>
  <si>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</si>
  <si>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</si>
  <si>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</si>
  <si>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</si>
  <si>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</si>
  <si>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</si>
  <si>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</si>
  <si>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</si>
  <si>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</si>
  <si>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</si>
  <si>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</si>
  <si>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</si>
  <si>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</si>
  <si>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</si>
  <si>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</si>
  <si>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</si>
  <si>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</si>
  <si>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</si>
  <si>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</si>
  <si>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</si>
  <si>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</si>
  <si>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</si>
  <si>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</si>
  <si>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</si>
  <si>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</si>
  <si>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</si>
  <si>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</si>
  <si>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</si>
  <si>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</si>
  <si>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</si>
  <si>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</si>
  <si>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</si>
  <si>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</si>
  <si>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</si>
  <si>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</si>
  <si>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</si>
  <si>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</si>
  <si>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</si>
  <si>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</si>
  <si>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</si>
  <si>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</si>
  <si>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</si>
  <si>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</si>
  <si>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</si>
  <si>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</si>
  <si>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</si>
  <si>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</si>
  <si>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</si>
  <si>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</si>
  <si>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</si>
  <si>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</si>
  <si>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</si>
  <si>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</si>
  <si>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</si>
  <si>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</si>
  <si>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</si>
  <si>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</si>
  <si>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</si>
  <si>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</si>
  <si>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</si>
  <si>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</si>
  <si>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</si>
  <si>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</si>
  <si>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</si>
  <si>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</si>
  <si>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</si>
  <si>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</si>
  <si>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</si>
  <si>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</si>
  <si>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</si>
  <si>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</si>
  <si>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</si>
  <si>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</si>
  <si>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</si>
  <si>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</si>
  <si>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</si>
  <si>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</si>
  <si>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</si>
  <si>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</si>
  <si>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</si>
  <si>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</si>
  <si>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</si>
  <si>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</si>
  <si>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</si>
  <si>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</si>
  <si>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</si>
  <si>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</si>
  <si>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</si>
  <si>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</si>
  <si>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</si>
  <si>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</si>
  <si>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</si>
  <si>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</si>
  <si>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</si>
  <si>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</si>
  <si>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</si>
  <si>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</si>
  <si>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</si>
  <si>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</si>
  <si>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</si>
  <si>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</si>
  <si>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</si>
  <si>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</si>
  <si>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</si>
  <si>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</si>
  <si>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</si>
  <si>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</si>
  <si>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</si>
  <si>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</si>
  <si>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</si>
  <si>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</si>
  <si>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</si>
  <si>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</si>
  <si>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</si>
  <si>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</si>
  <si>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</si>
  <si>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</si>
  <si>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</si>
  <si>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</si>
  <si>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</si>
  <si>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</si>
  <si>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</si>
  <si>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</si>
  <si>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</si>
  <si>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</si>
  <si>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</si>
  <si>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</si>
  <si>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</si>
  <si>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</si>
  <si>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</si>
  <si>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</si>
  <si>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</si>
  <si>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</si>
  <si>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</si>
  <si>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</si>
  <si>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</si>
  <si>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</si>
  <si>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</si>
  <si>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</si>
  <si>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</si>
  <si>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</si>
  <si>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</si>
  <si>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</si>
  <si>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</si>
  <si>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</si>
  <si>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</si>
  <si>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</si>
  <si>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</si>
  <si>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</si>
  <si>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</si>
  <si>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</si>
  <si>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</si>
  <si>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</si>
  <si>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</si>
  <si>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</si>
  <si>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</si>
  <si>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</si>
  <si>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</si>
  <si>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</si>
  <si>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</si>
  <si>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</si>
  <si>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</si>
  <si>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</si>
  <si>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</si>
  <si>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</si>
  <si>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</si>
  <si>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</si>
  <si>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</si>
  <si>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</si>
  <si>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</si>
  <si>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</si>
  <si>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</si>
  <si>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</si>
  <si>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</si>
  <si>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</si>
  <si>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</si>
  <si>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</si>
  <si>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</si>
  <si>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</si>
  <si>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</si>
  <si>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</si>
  <si>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</si>
  <si>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</si>
  <si>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</si>
  <si>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</si>
  <si>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</si>
  <si>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</si>
  <si>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</si>
  <si>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</si>
  <si>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</si>
  <si>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</si>
  <si>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</si>
  <si>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</si>
  <si>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</si>
  <si>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</si>
  <si>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</si>
  <si>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</si>
  <si>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</si>
  <si>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</si>
  <si>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</si>
  <si>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</si>
  <si>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</si>
  <si>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</si>
  <si>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</si>
  <si>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</si>
  <si>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</si>
  <si>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</si>
  <si>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</si>
  <si>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</si>
  <si>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</si>
  <si>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</si>
  <si>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</si>
  <si>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</si>
  <si>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</si>
  <si>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</si>
  <si>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</si>
  <si>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</si>
  <si>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</si>
  <si>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</si>
  <si>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</si>
  <si>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</si>
  <si>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</si>
  <si>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</si>
  <si>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</si>
  <si>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</si>
  <si>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</si>
  <si>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</si>
  <si>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</si>
  <si>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</si>
  <si>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</si>
  <si>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</si>
  <si>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</si>
  <si>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</si>
  <si>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</si>
  <si>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</si>
  <si>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</si>
  <si>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</si>
  <si>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</si>
  <si>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</si>
  <si>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</si>
  <si>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</si>
  <si>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</si>
  <si>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</si>
  <si>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</si>
  <si>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</si>
  <si>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</si>
  <si>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</si>
  <si>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</si>
  <si>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</si>
  <si>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</si>
  <si>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</si>
  <si>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</si>
  <si>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</si>
  <si>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</si>
  <si>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</si>
  <si>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</si>
  <si>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</si>
  <si>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</si>
  <si>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</si>
  <si>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</si>
  <si>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</si>
  <si>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</si>
  <si>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</si>
  <si>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</si>
  <si>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</si>
  <si>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</si>
  <si>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</si>
  <si>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</si>
  <si>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</si>
  <si>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</si>
  <si>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</si>
  <si>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</si>
  <si>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</si>
  <si>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</si>
  <si>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</si>
  <si>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</si>
  <si>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</si>
  <si>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</si>
  <si>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</si>
  <si>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</si>
  <si>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</si>
  <si>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</si>
  <si>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</si>
  <si>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</si>
  <si>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</si>
  <si>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</si>
  <si>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</si>
  <si>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</si>
  <si>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</si>
  <si>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</si>
  <si>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</si>
  <si>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</si>
  <si>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</si>
  <si>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</si>
  <si>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</si>
  <si>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</si>
  <si>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</si>
  <si>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</si>
  <si>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</si>
  <si>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</si>
  <si>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</si>
  <si>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</si>
  <si>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</si>
  <si>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</si>
  <si>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</si>
  <si>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</si>
  <si>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</si>
  <si>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</si>
  <si>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</si>
  <si>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</si>
  <si>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</si>
  <si>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</si>
  <si>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</si>
  <si>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</si>
  <si>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</si>
  <si>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</si>
  <si>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</si>
  <si>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</si>
  <si>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</si>
  <si>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</si>
  <si>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</si>
  <si>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</si>
  <si>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</si>
  <si>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</si>
  <si>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</si>
  <si>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</si>
  <si>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</si>
  <si>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</si>
  <si>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</si>
  <si>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</si>
  <si>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</si>
  <si>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</si>
  <si>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</si>
  <si>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</si>
  <si>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</si>
  <si>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</si>
  <si>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</si>
  <si>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</si>
  <si>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</si>
  <si>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</si>
  <si>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</si>
  <si>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</si>
  <si>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</si>
  <si>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</si>
  <si>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</si>
  <si>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</si>
  <si>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</si>
  <si>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</si>
  <si>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</si>
  <si>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</si>
  <si>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</si>
  <si>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</si>
  <si>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</si>
  <si>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</si>
  <si>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</si>
  <si>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</si>
  <si>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</si>
  <si>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</si>
  <si>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</si>
  <si>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</si>
  <si>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</si>
  <si>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</si>
  <si>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</si>
  <si>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</si>
  <si>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</si>
  <si>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</si>
  <si>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</si>
  <si>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</si>
  <si>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</si>
  <si>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</si>
  <si>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</si>
  <si>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</si>
  <si>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</si>
  <si>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</si>
  <si>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</si>
  <si>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</si>
  <si>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</si>
  <si>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</si>
  <si>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</si>
  <si>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</si>
  <si>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</si>
  <si>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</si>
  <si>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</si>
  <si>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</si>
  <si>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</si>
  <si>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</si>
  <si>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</si>
  <si>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</si>
  <si>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</si>
  <si>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</si>
  <si>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</si>
  <si>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</si>
  <si>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</si>
  <si>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</si>
  <si>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</si>
  <si>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</si>
  <si>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</si>
  <si>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</si>
  <si>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</si>
  <si>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</si>
  <si>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</si>
  <si>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</si>
  <si>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</si>
  <si>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</si>
  <si>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</si>
  <si>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</si>
  <si>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</si>
  <si>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</si>
  <si>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</si>
  <si>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</si>
  <si>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</si>
  <si>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</si>
  <si>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</si>
  <si>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</si>
  <si>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</si>
  <si>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</si>
  <si>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</si>
  <si>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</si>
  <si>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</si>
  <si>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</si>
  <si>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</si>
  <si>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</si>
  <si>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</si>
  <si>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</si>
  <si>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</si>
  <si>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</si>
  <si>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</si>
  <si>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</si>
  <si>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</si>
  <si>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</si>
  <si>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</si>
  <si>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</si>
  <si>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</si>
  <si>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</si>
  <si>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</si>
  <si>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</si>
  <si>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</si>
  <si>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</si>
  <si>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</si>
  <si>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</si>
  <si>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</si>
  <si>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</si>
  <si>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</si>
  <si>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</si>
  <si>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</si>
  <si>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</si>
  <si>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</si>
  <si>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</si>
  <si>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</si>
  <si>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</si>
  <si>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</si>
  <si>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</si>
  <si>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</si>
  <si>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</si>
  <si>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</si>
  <si>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</si>
  <si>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</si>
  <si>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</si>
  <si>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</si>
  <si>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</si>
  <si>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</si>
  <si>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</si>
  <si>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</si>
  <si>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</si>
  <si>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</si>
  <si>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</si>
  <si>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</si>
  <si>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</si>
  <si>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</si>
  <si>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</si>
  <si>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</si>
  <si>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</si>
  <si>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</si>
  <si>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</si>
  <si>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</si>
  <si>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</si>
  <si>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</si>
  <si>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</si>
  <si>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</si>
  <si>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</si>
  <si>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</si>
  <si>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</si>
  <si>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</si>
  <si>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</si>
  <si>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</si>
  <si>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</si>
  <si>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</si>
  <si>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</si>
  <si>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</si>
  <si>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</si>
  <si>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</si>
  <si>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</si>
  <si>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</si>
  <si>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</si>
  <si>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</si>
  <si>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</si>
  <si>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</si>
  <si>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</si>
  <si>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</si>
  <si>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</si>
  <si>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</si>
  <si>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</si>
  <si>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</si>
  <si>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</si>
  <si>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</si>
  <si>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</si>
  <si>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</si>
  <si>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</si>
  <si>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</si>
  <si>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</si>
  <si>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</si>
  <si>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</si>
  <si>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</si>
  <si>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</si>
  <si>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</si>
  <si>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</si>
  <si>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</si>
  <si>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</si>
  <si>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</si>
  <si>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</si>
  <si>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</si>
  <si>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</si>
  <si>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</si>
  <si>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</si>
  <si>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</si>
  <si>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</si>
  <si>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</si>
  <si>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</si>
  <si>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</si>
  <si>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</si>
  <si>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</si>
  <si>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</si>
  <si>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</si>
  <si>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</si>
  <si>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</si>
  <si>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</si>
  <si>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</si>
  <si>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</si>
  <si>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</si>
  <si>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</si>
  <si>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</si>
  <si>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</si>
  <si>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</si>
  <si>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</si>
  <si>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</si>
  <si>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</si>
  <si>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</si>
  <si>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</si>
  <si>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</si>
  <si>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</si>
  <si>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</si>
  <si>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</si>
  <si>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</si>
  <si>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</si>
  <si>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</si>
  <si>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</si>
  <si>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</si>
  <si>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</si>
  <si>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</si>
  <si>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</si>
  <si>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</si>
  <si>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</si>
  <si>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</si>
  <si>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</si>
  <si>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</si>
  <si>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</si>
  <si>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</si>
  <si>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</si>
  <si>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</si>
  <si>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</si>
  <si>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</si>
  <si>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</si>
  <si>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</si>
  <si>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</si>
  <si>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</si>
  <si>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</si>
  <si>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</si>
  <si>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</si>
  <si>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</si>
  <si>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</si>
  <si>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</si>
  <si>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</si>
  <si>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</si>
  <si>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</si>
  <si>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</si>
  <si>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</si>
  <si>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</si>
  <si>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</si>
  <si>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</si>
  <si>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</si>
  <si>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</si>
  <si>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</si>
  <si>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</si>
  <si>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</si>
  <si>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</si>
  <si>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</si>
  <si>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</si>
  <si>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</si>
  <si>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</si>
  <si>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</si>
  <si>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</si>
  <si>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</si>
  <si>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</si>
  <si>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</si>
  <si>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</si>
  <si>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</si>
  <si>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</si>
  <si>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</si>
  <si>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</si>
  <si>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</si>
  <si>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</si>
  <si>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</si>
  <si>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</si>
  <si>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</si>
  <si>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</si>
  <si>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</si>
  <si>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</si>
  <si>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</si>
  <si>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</si>
  <si>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</si>
  <si>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</si>
  <si>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</si>
  <si>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</si>
  <si>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</si>
  <si>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</si>
  <si>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</si>
  <si>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</si>
  <si>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</si>
  <si>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</si>
  <si>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</si>
  <si>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</si>
  <si>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</si>
  <si>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</si>
  <si>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</si>
  <si>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</si>
  <si>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</si>
  <si>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</si>
  <si>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</si>
  <si>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</si>
  <si>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</si>
  <si>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</si>
  <si>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</si>
  <si>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</si>
  <si>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</si>
  <si>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</si>
  <si>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</si>
  <si>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</si>
  <si>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</si>
  <si>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</si>
  <si>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</si>
  <si>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</si>
  <si>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</si>
  <si>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</si>
  <si>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</si>
  <si>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</si>
  <si>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</si>
  <si>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</si>
  <si>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</si>
  <si>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</si>
  <si>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</si>
  <si>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</si>
  <si>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</si>
  <si>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</si>
  <si>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</si>
  <si>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</si>
  <si>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</si>
  <si>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</si>
  <si>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</si>
  <si>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</si>
  <si>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</si>
  <si>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</si>
  <si>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</si>
  <si>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</si>
  <si>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</si>
  <si>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</si>
  <si>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</si>
  <si>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</si>
  <si>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</si>
  <si>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</si>
  <si>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</si>
  <si>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</si>
  <si>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</si>
  <si>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</si>
  <si>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</si>
  <si>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</si>
  <si>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</si>
  <si>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</si>
  <si>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</si>
  <si>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</si>
  <si>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</si>
  <si>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</si>
  <si>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</si>
  <si>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</si>
  <si>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</si>
  <si>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</si>
  <si>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</si>
  <si>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</si>
  <si>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</si>
  <si>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</si>
  <si>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</si>
  <si>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</si>
  <si>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</si>
  <si>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</si>
  <si>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</si>
  <si>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</si>
  <si>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</si>
  <si>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</si>
  <si>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</si>
  <si>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</si>
  <si>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</si>
  <si>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</si>
  <si>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</si>
  <si>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</si>
  <si>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</si>
  <si>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</si>
  <si>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</si>
  <si>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</si>
  <si>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</si>
  <si>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</si>
  <si>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</si>
  <si>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</si>
  <si>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</si>
  <si>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</si>
  <si>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</si>
  <si>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</si>
  <si>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</si>
  <si>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</si>
  <si>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</si>
  <si>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</si>
  <si>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</si>
  <si>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</si>
  <si>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</si>
  <si>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</si>
  <si>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</si>
  <si>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</si>
  <si>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</si>
  <si>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</si>
  <si>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</si>
  <si>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</si>
  <si>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</si>
  <si>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</si>
  <si>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</si>
  <si>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</si>
  <si>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</si>
  <si>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</si>
  <si>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</si>
  <si>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</si>
  <si>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</si>
  <si>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</si>
  <si>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</si>
  <si>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</si>
  <si>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</si>
  <si>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</si>
  <si>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</si>
  <si>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</si>
  <si>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</si>
  <si>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</si>
  <si>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</si>
  <si>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</si>
  <si>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</si>
  <si>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</si>
  <si>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</si>
  <si>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</si>
  <si>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</si>
  <si>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</si>
  <si>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</si>
  <si>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</si>
  <si>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</si>
  <si>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</si>
  <si>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</si>
  <si>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</si>
  <si>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</si>
  <si>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</si>
  <si>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</si>
  <si>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</si>
  <si>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</si>
  <si>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</si>
  <si>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</si>
  <si>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</si>
  <si>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</si>
  <si>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</si>
  <si>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</si>
  <si>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</si>
  <si>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</si>
  <si>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</si>
  <si>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</si>
  <si>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</si>
  <si>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</si>
  <si>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</si>
  <si>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</si>
  <si>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</si>
  <si>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</si>
  <si>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</si>
  <si>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</si>
  <si>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</si>
  <si>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</si>
  <si>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</si>
  <si>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</si>
  <si>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</si>
  <si>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</si>
  <si>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</si>
  <si>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</si>
  <si>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</si>
  <si>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</si>
  <si>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</si>
  <si>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</si>
  <si>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</si>
  <si>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</si>
  <si>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</si>
  <si>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</si>
  <si>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</si>
  <si>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</si>
  <si>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</si>
  <si>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</si>
  <si>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</si>
  <si>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</si>
  <si>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</si>
  <si>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</si>
  <si>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</si>
  <si>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</si>
  <si>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</si>
  <si>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</si>
  <si>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</si>
  <si>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</si>
  <si>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</si>
  <si>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</si>
  <si>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</si>
  <si>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</si>
  <si>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</si>
  <si>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</si>
  <si>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</si>
  <si>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</si>
  <si>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</si>
  <si>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</si>
  <si>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</si>
  <si>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</si>
  <si>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</si>
  <si>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</si>
  <si>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</si>
  <si>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</si>
  <si>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</si>
  <si>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</si>
  <si>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</si>
  <si>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</si>
  <si>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</si>
  <si>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</si>
  <si>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</si>
  <si>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</si>
  <si>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</si>
  <si>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</si>
  <si>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</si>
  <si>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</si>
  <si>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</si>
  <si>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</si>
  <si>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</si>
  <si>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</si>
  <si>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</si>
  <si>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</si>
  <si>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</si>
  <si>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</si>
  <si>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</si>
  <si>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</si>
  <si>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</si>
  <si>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</si>
  <si>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</si>
  <si>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</si>
  <si>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</si>
  <si>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</si>
  <si>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</si>
  <si>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</si>
  <si>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</si>
  <si>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</si>
  <si>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</si>
  <si>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</si>
  <si>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</si>
  <si>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</si>
  <si>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</si>
  <si>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</si>
  <si>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</si>
  <si>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</si>
  <si>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</si>
  <si>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</si>
  <si>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</si>
  <si>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</si>
  <si>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</si>
  <si>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</si>
  <si>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</si>
  <si>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</si>
  <si>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</si>
  <si>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</si>
  <si>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</si>
  <si>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</si>
  <si>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</si>
  <si>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</si>
  <si>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</si>
  <si>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</si>
  <si>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</si>
  <si>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</si>
  <si>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</si>
  <si>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</si>
  <si>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</si>
  <si>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</si>
  <si>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</si>
  <si>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</si>
  <si>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</si>
  <si>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</si>
  <si>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</si>
  <si>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</si>
  <si>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</si>
  <si>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</si>
  <si>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</si>
  <si>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</si>
  <si>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</si>
  <si>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</si>
  <si>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</si>
  <si>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</si>
  <si>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</si>
  <si>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</si>
  <si>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</si>
  <si>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</si>
  <si>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</si>
  <si>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</si>
  <si>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</si>
  <si>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</si>
  <si>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</si>
  <si>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</si>
  <si>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</si>
  <si>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</si>
  <si>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</si>
  <si>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</si>
  <si>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</si>
  <si>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</si>
  <si>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</si>
  <si>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</si>
  <si>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</si>
  <si>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</si>
  <si>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</si>
  <si>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</si>
  <si>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</si>
  <si>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</si>
  <si>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</si>
  <si>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</si>
  <si>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</si>
  <si>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</si>
  <si>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</si>
  <si>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</si>
  <si>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</si>
  <si>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</si>
  <si>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</si>
  <si>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</si>
  <si>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</si>
  <si>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</si>
  <si>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</si>
  <si>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</si>
  <si>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</si>
  <si>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</si>
  <si>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</si>
  <si>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</si>
  <si>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</si>
  <si>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</si>
  <si>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</si>
  <si>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</si>
  <si>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</si>
  <si>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</si>
  <si>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</si>
  <si>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</si>
  <si>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</si>
  <si>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</si>
  <si>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</si>
  <si>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</si>
  <si>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</si>
  <si>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</si>
  <si>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</si>
  <si>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</si>
  <si>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</si>
  <si>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</si>
  <si>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</si>
  <si>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</si>
  <si>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</si>
  <si>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</si>
  <si>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</si>
  <si>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</si>
  <si>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</si>
  <si>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</si>
  <si>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</si>
  <si>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</si>
  <si>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</si>
  <si>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</si>
  <si>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</si>
  <si>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</si>
  <si>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</si>
  <si>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</si>
  <si>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</si>
  <si>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</si>
  <si>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</si>
  <si>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</si>
  <si>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</si>
  <si>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</si>
  <si>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</si>
  <si>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</si>
  <si>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</si>
  <si>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</si>
  <si>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</si>
  <si>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</si>
  <si>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</si>
  <si>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</si>
  <si>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</si>
  <si>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</si>
  <si>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</si>
  <si>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</si>
  <si>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</si>
  <si>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</si>
  <si>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</si>
  <si>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</si>
  <si>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</si>
  <si>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</si>
  <si>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</si>
  <si>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</si>
  <si>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</si>
  <si>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</si>
  <si>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</si>
  <si>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</si>
  <si>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</si>
  <si>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</si>
  <si>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</si>
  <si>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</si>
  <si>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</si>
  <si>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</si>
  <si>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</si>
  <si>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</si>
  <si>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</si>
  <si>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</si>
  <si>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</si>
  <si>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</si>
  <si>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</si>
  <si>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</si>
  <si>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</si>
  <si>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</si>
  <si>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</si>
  <si>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</si>
  <si>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</si>
  <si>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</si>
  <si>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</si>
  <si>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</si>
  <si>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</si>
  <si>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</si>
  <si>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</si>
  <si>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</si>
  <si>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</si>
  <si>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</si>
  <si>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</si>
  <si>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</si>
  <si>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</si>
  <si>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</si>
  <si>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</si>
  <si>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</si>
  <si>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</si>
  <si>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</si>
  <si>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</si>
  <si>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</si>
  <si>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</si>
  <si>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</si>
  <si>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</si>
  <si>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</si>
  <si>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</si>
  <si>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</si>
  <si>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</si>
  <si>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</si>
  <si>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</si>
  <si>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</si>
  <si>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</si>
  <si>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</si>
  <si>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</si>
  <si>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</si>
  <si>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</si>
  <si>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</si>
  <si>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</si>
  <si>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</si>
  <si>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</si>
  <si>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</si>
  <si>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</si>
  <si>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</si>
  <si>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</si>
  <si>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</si>
  <si>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</si>
  <si>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</si>
  <si>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</si>
  <si>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</si>
  <si>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</si>
  <si>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</si>
  <si>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</si>
  <si>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</si>
  <si>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</si>
  <si>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</si>
  <si>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</si>
  <si>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</si>
  <si>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</si>
  <si>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</si>
  <si>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</si>
  <si>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</si>
  <si>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</si>
  <si>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</si>
  <si>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</si>
  <si>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</si>
  <si>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</si>
  <si>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</si>
  <si>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</si>
  <si>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</si>
  <si>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</si>
  <si>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</si>
  <si>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</si>
  <si>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</si>
  <si>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</si>
  <si>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</si>
  <si>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</si>
  <si>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</si>
  <si>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</si>
  <si>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</si>
  <si>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</si>
  <si>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</si>
  <si>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</si>
  <si>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</si>
  <si>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</si>
  <si>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</si>
  <si>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</si>
  <si>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</si>
  <si>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</si>
  <si>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</si>
  <si>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</si>
  <si>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</si>
  <si>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</si>
  <si>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</si>
  <si>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</si>
  <si>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</si>
  <si>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</si>
  <si>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</si>
  <si>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</si>
  <si>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</si>
  <si>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</si>
  <si>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</si>
  <si>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</si>
  <si>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</si>
  <si>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</si>
  <si>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</si>
  <si>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</si>
  <si>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</si>
  <si>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</si>
  <si>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</si>
  <si>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</si>
  <si>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</si>
  <si>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</si>
  <si>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</si>
  <si>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</si>
  <si>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</si>
  <si>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</si>
  <si>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</si>
  <si>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</si>
  <si>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</si>
  <si>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</si>
  <si>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</si>
  <si>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</si>
  <si>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</si>
  <si>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</si>
  <si>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</si>
  <si>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</si>
  <si>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</si>
  <si>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</si>
  <si>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</si>
  <si>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</si>
  <si>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</si>
  <si>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</si>
  <si>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</si>
  <si>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</si>
  <si>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</si>
  <si>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</si>
  <si>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</si>
  <si>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</si>
  <si>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</si>
  <si>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</si>
  <si>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</si>
  <si>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</si>
  <si>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</si>
  <si>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</si>
  <si>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</si>
  <si>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</si>
  <si>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</si>
  <si>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</si>
  <si>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</si>
  <si>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</si>
  <si>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</si>
  <si>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</si>
  <si>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</si>
  <si>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</si>
  <si>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</si>
  <si>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</si>
  <si>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</si>
  <si>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</si>
  <si>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</si>
  <si>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</si>
  <si>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</si>
  <si>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</si>
  <si>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</si>
  <si>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</si>
  <si>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</si>
  <si>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</si>
  <si>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</si>
  <si>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</si>
  <si>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</si>
  <si>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</si>
  <si>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</si>
  <si>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</si>
  <si>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</si>
  <si>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</si>
  <si>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</si>
  <si>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</si>
  <si>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</si>
  <si>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</si>
  <si>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</si>
  <si>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</si>
  <si>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</si>
  <si>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</si>
  <si>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</si>
  <si>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</si>
  <si>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</si>
  <si>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</si>
  <si>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</si>
  <si>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</si>
  <si>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</si>
  <si>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</si>
  <si>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</si>
  <si>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</si>
  <si>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</si>
  <si>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</si>
  <si>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</si>
  <si>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</si>
  <si>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</si>
  <si>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</si>
  <si>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</si>
  <si>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</si>
  <si>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</si>
  <si>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</si>
  <si>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</si>
  <si>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</si>
  <si>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</si>
  <si>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</si>
  <si>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</si>
  <si>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</si>
  <si>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</si>
  <si>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</si>
  <si>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</si>
  <si>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</si>
  <si>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</si>
  <si>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</si>
  <si>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</si>
  <si>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</si>
  <si>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</si>
  <si>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</si>
  <si>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</si>
  <si>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</si>
  <si>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</si>
  <si>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</si>
  <si>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</si>
  <si>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</si>
  <si>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</si>
  <si>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</si>
  <si>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</si>
  <si>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</si>
  <si>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</si>
  <si>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</si>
  <si>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</si>
  <si>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</si>
  <si>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</si>
  <si>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</si>
  <si>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</si>
  <si>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</si>
  <si>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</si>
  <si>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</si>
  <si>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</si>
  <si>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</si>
  <si>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</si>
  <si>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</si>
  <si>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</si>
  <si>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</si>
  <si>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</si>
  <si>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</si>
  <si>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</si>
  <si>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</si>
  <si>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</si>
  <si>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</si>
  <si>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</si>
  <si>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</si>
  <si>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</si>
  <si>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</si>
  <si>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</si>
  <si>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</si>
  <si>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</si>
  <si>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</si>
  <si>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</si>
  <si>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</si>
  <si>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</si>
  <si>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</si>
  <si>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</si>
  <si>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</si>
  <si>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</si>
  <si>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</si>
  <si>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</si>
  <si>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</si>
  <si>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</si>
  <si>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</si>
  <si>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</si>
  <si>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</si>
  <si>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</si>
  <si>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</si>
  <si>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</si>
  <si>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</si>
  <si>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</si>
  <si>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</si>
  <si>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</si>
  <si>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</si>
  <si>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</si>
  <si>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</si>
  <si>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</si>
  <si>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</si>
  <si>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</si>
  <si>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</si>
  <si>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</si>
  <si>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</si>
  <si>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</si>
  <si>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</si>
  <si>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</si>
  <si>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</si>
  <si>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</si>
  <si>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</si>
  <si>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</si>
  <si>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</si>
  <si>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</si>
  <si>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</si>
  <si>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</si>
  <si>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</si>
  <si>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</si>
  <si>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</si>
  <si>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</si>
  <si>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</si>
  <si>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</si>
  <si>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</si>
  <si>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</si>
  <si>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</si>
  <si>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</si>
  <si>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</si>
  <si>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</si>
  <si>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</si>
  <si>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</si>
  <si>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</si>
  <si>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</si>
  <si>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</si>
  <si>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</si>
  <si>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</si>
  <si>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</si>
  <si>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</si>
  <si>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</si>
  <si>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</si>
  <si>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</si>
  <si>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</si>
  <si>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</si>
  <si>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</si>
  <si>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</si>
  <si>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</si>
  <si>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</si>
  <si>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</si>
  <si>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</si>
  <si>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</si>
  <si>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</si>
  <si>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</si>
  <si>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</si>
  <si>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</si>
  <si>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</si>
  <si>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</si>
  <si>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</si>
  <si>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</si>
  <si>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</si>
  <si>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</si>
  <si>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</si>
  <si>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</si>
  <si>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</si>
  <si>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</si>
  <si>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</si>
  <si>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</si>
  <si>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</si>
  <si>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</si>
  <si>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</si>
  <si>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</si>
  <si>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</si>
  <si>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</si>
  <si>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</si>
  <si>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</si>
  <si>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</si>
  <si>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</si>
  <si>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</si>
  <si>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</si>
  <si>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</si>
  <si>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</si>
  <si>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</si>
  <si>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</si>
  <si>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</si>
  <si>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</si>
  <si>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</si>
  <si>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</si>
  <si>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</si>
  <si>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</si>
  <si>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</si>
  <si>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</si>
  <si>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</si>
  <si>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</si>
  <si>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</si>
  <si>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</si>
  <si>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</si>
  <si>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</si>
  <si>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</si>
  <si>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</si>
  <si>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</si>
  <si>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</si>
  <si>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</si>
  <si>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</si>
  <si>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</si>
  <si>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</si>
  <si>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</si>
  <si>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</si>
  <si>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</si>
  <si>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</si>
  <si>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</si>
  <si>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</si>
  <si>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</si>
  <si>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</si>
  <si>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</si>
  <si>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</si>
  <si>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</si>
  <si>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</si>
  <si>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</si>
  <si>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</si>
  <si>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</si>
  <si>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</si>
  <si>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</si>
  <si>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</si>
  <si>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</si>
  <si>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</si>
  <si>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</si>
  <si>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</si>
  <si>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</si>
  <si>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</si>
  <si>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</si>
  <si>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</si>
  <si>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</si>
  <si>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</si>
  <si>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</si>
  <si>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</si>
  <si>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</si>
  <si>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</si>
  <si>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</si>
  <si>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</si>
  <si>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</si>
  <si>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</si>
  <si>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</si>
  <si>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</si>
  <si>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</si>
  <si>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</si>
  <si>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</si>
  <si>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</si>
  <si>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</si>
  <si>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</si>
  <si>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</si>
  <si>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</si>
  <si>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</si>
  <si>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</si>
  <si>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</si>
  <si>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</si>
  <si>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</si>
  <si>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</si>
  <si>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</si>
  <si>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</si>
  <si>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</si>
  <si>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</si>
  <si>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</si>
  <si>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</si>
  <si>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</si>
  <si>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</si>
  <si>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</si>
  <si>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</si>
  <si>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</si>
  <si>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</si>
  <si>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</si>
  <si>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</si>
  <si>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</si>
  <si>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</si>
  <si>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</si>
  <si>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</si>
  <si>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</si>
  <si>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</si>
  <si>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</si>
  <si>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</si>
  <si>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</si>
  <si>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</si>
  <si>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</si>
  <si>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</si>
  <si>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</si>
  <si>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</si>
  <si>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</si>
  <si>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</si>
  <si>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</si>
  <si>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</si>
  <si>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</si>
  <si>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</si>
  <si>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</si>
  <si>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</si>
  <si>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</si>
  <si>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</si>
  <si>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</si>
  <si>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</si>
  <si>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</si>
  <si>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</si>
  <si>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</si>
  <si>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</si>
  <si>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</si>
  <si>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</si>
  <si>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</si>
  <si>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</si>
  <si>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</si>
  <si>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</si>
  <si>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</si>
  <si>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</si>
  <si>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</si>
  <si>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</si>
  <si>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</si>
  <si>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</si>
  <si>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</si>
  <si>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</si>
  <si>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</si>
  <si>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</si>
  <si>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</si>
  <si>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</si>
  <si>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</si>
  <si>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</si>
  <si>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</si>
  <si>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</si>
  <si>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</si>
  <si>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</si>
  <si>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</si>
  <si>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</si>
  <si>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</si>
  <si>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</si>
  <si>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</si>
  <si>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</si>
  <si>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</si>
  <si>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</si>
  <si>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</si>
  <si>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</si>
  <si>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</si>
  <si>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</si>
  <si>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</si>
  <si>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</si>
  <si>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</si>
  <si>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</si>
  <si>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</si>
  <si>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</si>
  <si>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</si>
  <si>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</si>
  <si>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</si>
  <si>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</si>
  <si>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</si>
  <si>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</si>
  <si>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</si>
  <si>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</si>
  <si>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</si>
  <si>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</si>
  <si>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</si>
  <si>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</si>
  <si>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</si>
  <si>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</si>
  <si>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</si>
  <si>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</si>
  <si>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</si>
  <si>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</si>
  <si>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</si>
  <si>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</si>
  <si>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</si>
  <si>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</si>
  <si>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</si>
  <si>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</si>
  <si>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</si>
  <si>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</si>
  <si>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</si>
  <si>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</si>
  <si>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</si>
  <si>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</si>
  <si>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</si>
  <si>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</si>
  <si>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</si>
  <si>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</si>
  <si>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</si>
  <si>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</si>
  <si>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</si>
  <si>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</si>
  <si>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</si>
  <si>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</si>
  <si>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</si>
  <si>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</si>
  <si>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</si>
  <si>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</si>
  <si>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</si>
  <si>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</si>
  <si>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</si>
  <si>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</si>
  <si>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</si>
  <si>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</si>
  <si>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</si>
  <si>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</si>
  <si>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</si>
  <si>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</si>
  <si>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</si>
  <si>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</si>
  <si>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</si>
  <si>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</si>
  <si>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</si>
  <si>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</si>
  <si>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</si>
  <si>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</si>
  <si>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</si>
  <si>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</si>
  <si>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</si>
  <si>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</si>
  <si>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</si>
  <si>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</si>
  <si>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</si>
  <si>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</si>
  <si>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</si>
  <si>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</si>
  <si>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</si>
  <si>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</si>
  <si>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</si>
  <si>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</si>
  <si>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</si>
  <si>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</si>
  <si>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</si>
  <si>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</si>
  <si>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</si>
  <si>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</si>
  <si>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</si>
  <si>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</si>
  <si>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</si>
  <si>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</si>
  <si>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</si>
  <si>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</si>
  <si>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</si>
  <si>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</si>
  <si>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</si>
  <si>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</si>
  <si>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</si>
  <si>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</si>
  <si>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</si>
  <si>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</si>
  <si>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</si>
  <si>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</si>
  <si>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</si>
  <si>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</si>
  <si>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</si>
  <si>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</si>
  <si>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</si>
  <si>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</si>
  <si>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</si>
  <si>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</si>
  <si>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</si>
  <si>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</si>
  <si>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</si>
  <si>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</si>
  <si>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</si>
  <si>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</si>
  <si>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</si>
  <si>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</si>
  <si>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</si>
  <si>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</si>
  <si>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</si>
  <si>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</si>
  <si>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</si>
  <si>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</si>
  <si>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</si>
  <si>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</si>
  <si>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</si>
  <si>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</si>
  <si>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</si>
  <si>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</si>
  <si>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</si>
  <si>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</si>
  <si>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</si>
  <si>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</si>
  <si>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</si>
  <si>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</si>
  <si>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</si>
  <si>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</si>
  <si>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</si>
  <si>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</si>
  <si>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</si>
  <si>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</si>
  <si>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</si>
  <si>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</si>
  <si>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</si>
  <si>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</si>
  <si>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</si>
  <si>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</si>
  <si>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</si>
  <si>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</si>
  <si>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</si>
  <si>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</si>
  <si>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</si>
  <si>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</si>
  <si>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</si>
  <si>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</si>
  <si>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</si>
  <si>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</si>
  <si>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</si>
  <si>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</si>
  <si>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</si>
  <si>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</si>
  <si>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</si>
  <si>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</si>
  <si>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</si>
  <si>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</si>
  <si>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</si>
  <si>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</si>
  <si>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</si>
  <si>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</si>
  <si>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</si>
  <si>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</si>
  <si>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</si>
  <si>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</si>
  <si>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</si>
  <si>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</si>
  <si>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</si>
  <si>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</si>
  <si>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</si>
  <si>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</si>
  <si>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</si>
  <si>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</si>
  <si>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</si>
  <si>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</si>
  <si>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</si>
  <si>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</si>
  <si>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</si>
  <si>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</si>
  <si>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</si>
  <si>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</si>
  <si>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</si>
  <si>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</si>
  <si>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</si>
  <si>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</si>
  <si>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</si>
  <si>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</si>
  <si>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</si>
  <si>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</si>
  <si>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</si>
  <si>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</si>
  <si>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</si>
  <si>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</si>
  <si>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</si>
  <si>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</si>
  <si>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</si>
  <si>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</si>
  <si>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</si>
  <si>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</si>
  <si>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</si>
  <si>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</si>
  <si>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</si>
  <si>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</si>
  <si>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</si>
  <si>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</si>
  <si>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</si>
  <si>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</si>
  <si>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</si>
  <si>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</si>
  <si>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</si>
  <si>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</si>
  <si>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</si>
  <si>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</si>
  <si>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</si>
  <si>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</si>
  <si>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</si>
  <si>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</si>
  <si>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</si>
  <si>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</si>
  <si>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</si>
  <si>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</si>
  <si>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</si>
  <si>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</si>
  <si>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</si>
  <si>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</si>
  <si>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</si>
  <si>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</si>
  <si>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</si>
  <si>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</si>
  <si>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</si>
  <si>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</si>
  <si>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</si>
  <si>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</si>
  <si>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</si>
  <si>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</si>
  <si>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</si>
  <si>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</si>
  <si>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</si>
  <si>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</si>
  <si>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</si>
  <si>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</si>
  <si>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</si>
  <si>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</si>
  <si>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</si>
  <si>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</si>
  <si>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</si>
  <si>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</si>
  <si>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</si>
  <si>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</si>
  <si>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</si>
  <si>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</si>
  <si>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</si>
  <si>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</si>
  <si>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</si>
  <si>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</si>
  <si>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</si>
  <si>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</si>
  <si>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</si>
  <si>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</si>
  <si>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</si>
  <si>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</si>
  <si>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</si>
  <si>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</si>
  <si>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</si>
  <si>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</si>
  <si>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</si>
  <si>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</si>
  <si>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</si>
  <si>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</si>
  <si>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</si>
  <si>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</si>
  <si>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</si>
  <si>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</si>
  <si>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</si>
  <si>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</si>
  <si>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</si>
  <si>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</si>
  <si>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</si>
  <si>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</si>
  <si>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</si>
  <si>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</si>
  <si>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</si>
  <si>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</si>
  <si>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</si>
  <si>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</si>
  <si>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</si>
  <si>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</si>
  <si>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</si>
  <si>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</si>
  <si>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</si>
  <si>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</si>
  <si>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</si>
  <si>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</si>
  <si>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</si>
  <si>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</si>
  <si>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</si>
  <si>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</si>
  <si>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</si>
  <si>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</si>
  <si>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</si>
  <si>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</si>
  <si>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</si>
  <si>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</si>
  <si>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</si>
  <si>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</si>
  <si>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</si>
  <si>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</si>
  <si>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</si>
  <si>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</si>
  <si>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</si>
  <si>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</si>
  <si>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</si>
  <si>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</si>
  <si>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</si>
  <si>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</si>
  <si>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</si>
  <si>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</si>
  <si>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</si>
  <si>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</si>
  <si>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</si>
  <si>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</si>
  <si>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</si>
  <si>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</si>
  <si>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</si>
  <si>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</si>
  <si>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</si>
  <si>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</si>
  <si>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</si>
  <si>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</si>
  <si>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</si>
  <si>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</si>
  <si>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</si>
  <si>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</si>
  <si>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</si>
  <si>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</si>
  <si>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</si>
  <si>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</si>
  <si>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</si>
  <si>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</si>
  <si>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</si>
  <si>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</si>
  <si>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</si>
  <si>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</si>
  <si>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</si>
  <si>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</si>
  <si>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</si>
  <si>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</si>
  <si>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</si>
  <si>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</si>
  <si>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</si>
  <si>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</si>
  <si>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</si>
  <si>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</si>
  <si>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</si>
  <si>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</si>
  <si>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</si>
  <si>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</si>
  <si>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</si>
  <si>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</si>
  <si>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</si>
  <si>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</si>
  <si>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</si>
  <si>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</si>
  <si>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</si>
  <si>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</si>
  <si>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</si>
  <si>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</si>
  <si>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</si>
  <si>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</si>
  <si>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</si>
  <si>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</si>
  <si>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</si>
  <si>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</si>
  <si>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</si>
  <si>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</si>
  <si>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</si>
  <si>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</si>
  <si>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</si>
  <si>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</si>
  <si>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</si>
  <si>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</si>
  <si>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</si>
  <si>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</si>
  <si>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</si>
  <si>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</si>
  <si>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</si>
  <si>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</si>
  <si>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</si>
  <si>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</si>
  <si>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</si>
  <si>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</si>
  <si>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</si>
  <si>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</si>
  <si>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</si>
  <si>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</si>
  <si>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</si>
  <si>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</si>
  <si>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</si>
  <si>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</si>
  <si>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</si>
  <si>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</si>
  <si>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</si>
  <si>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</si>
  <si>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</si>
  <si>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</si>
  <si>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</si>
  <si>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</si>
  <si>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</si>
  <si>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</si>
  <si>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</si>
  <si>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</si>
  <si>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</si>
  <si>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</si>
  <si>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</si>
  <si>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</si>
  <si>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</si>
  <si>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</si>
  <si>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</si>
  <si>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</si>
  <si>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</si>
  <si>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</si>
  <si>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</si>
  <si>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</si>
  <si>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</si>
  <si>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</si>
  <si>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</si>
  <si>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</si>
  <si>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</si>
  <si>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</si>
  <si>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</si>
  <si>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</si>
  <si>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</si>
  <si>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</si>
  <si>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</si>
  <si>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</si>
  <si>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</si>
  <si>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</si>
  <si>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</si>
  <si>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</si>
  <si>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</si>
  <si>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</si>
  <si>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</si>
  <si>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</si>
  <si>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</si>
  <si>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</si>
  <si>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</si>
  <si>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</si>
  <si>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</si>
  <si>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</si>
  <si>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</si>
  <si>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</si>
  <si>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</si>
  <si>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</si>
  <si>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</si>
  <si>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</si>
  <si>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</si>
  <si>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</si>
  <si>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</si>
  <si>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</si>
  <si>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</si>
  <si>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</si>
  <si>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</si>
  <si>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</si>
  <si>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</si>
  <si>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</si>
  <si>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</si>
  <si>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</si>
  <si>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</si>
  <si>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</si>
  <si>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</si>
  <si>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</si>
  <si>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</si>
  <si>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</si>
  <si>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</si>
  <si>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</si>
  <si>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</si>
  <si>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</si>
  <si>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</si>
  <si>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</si>
  <si>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</si>
  <si>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</si>
  <si>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</si>
  <si>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</si>
  <si>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</si>
  <si>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</si>
  <si>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</si>
  <si>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</si>
  <si>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</si>
  <si>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</si>
  <si>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</si>
  <si>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</si>
  <si>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</si>
  <si>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</si>
  <si>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</si>
  <si>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</si>
  <si>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</si>
  <si>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</si>
  <si>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</si>
  <si>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</si>
  <si>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</si>
  <si>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</si>
  <si>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</si>
  <si>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</si>
  <si>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</si>
  <si>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</si>
  <si>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</si>
  <si>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</si>
  <si>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</si>
  <si>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</si>
  <si>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</si>
  <si>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</si>
  <si>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</si>
  <si>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</si>
  <si>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</si>
  <si>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</si>
  <si>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</si>
  <si>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</si>
  <si>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</si>
  <si>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</si>
  <si>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</si>
  <si>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</si>
  <si>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</si>
  <si>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</si>
  <si>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</si>
  <si>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</si>
  <si>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</si>
  <si>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</si>
  <si>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</si>
  <si>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</si>
  <si>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</si>
  <si>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</si>
  <si>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</si>
  <si>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</si>
  <si>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</si>
  <si>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</si>
  <si>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</si>
  <si>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</si>
  <si>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</si>
  <si>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</si>
  <si>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</si>
  <si>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</si>
  <si>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</si>
  <si>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</si>
  <si>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</si>
  <si>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</si>
  <si>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</si>
  <si>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</si>
  <si>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</si>
  <si>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</si>
  <si>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</si>
  <si>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</si>
  <si>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</si>
  <si>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</si>
  <si>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</si>
  <si>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</si>
  <si>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</si>
  <si>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</si>
  <si>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</si>
  <si>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</si>
  <si>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</si>
  <si>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</si>
  <si>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</si>
  <si>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</si>
  <si>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</si>
  <si>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</si>
  <si>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</si>
  <si>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</si>
  <si>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</si>
  <si>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</si>
  <si>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</si>
  <si>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</si>
  <si>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</si>
  <si>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</si>
  <si>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</si>
  <si>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</si>
  <si>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</si>
  <si>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</si>
  <si>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</si>
  <si>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</si>
  <si>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</si>
  <si>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</si>
  <si>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</si>
  <si>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</si>
  <si>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</si>
  <si>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</si>
  <si>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</si>
  <si>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</si>
  <si>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</si>
  <si>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</si>
  <si>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</si>
  <si>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</si>
  <si>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</si>
  <si>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</si>
  <si>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</si>
  <si>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</si>
  <si>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</si>
  <si>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</si>
  <si>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</si>
  <si>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</si>
  <si>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</si>
  <si>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</si>
  <si>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</si>
  <si>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</si>
  <si>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</si>
  <si>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</si>
  <si>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</si>
  <si>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</si>
  <si>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</si>
  <si>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</si>
  <si>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</si>
  <si>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</si>
  <si>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</si>
  <si>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</si>
  <si>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</si>
  <si>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</si>
  <si>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</si>
  <si>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</si>
  <si>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</si>
  <si>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</si>
  <si>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</si>
  <si>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</si>
  <si>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</si>
  <si>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</si>
  <si>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</si>
  <si>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</si>
  <si>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</si>
  <si>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</si>
  <si>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</si>
  <si>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</si>
  <si>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</si>
  <si>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</si>
  <si>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</si>
  <si>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</si>
  <si>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</si>
  <si>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</si>
  <si>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</si>
  <si>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</si>
  <si>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</si>
  <si>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</si>
  <si>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</si>
  <si>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</si>
  <si>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</si>
  <si>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</si>
  <si>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</si>
  <si>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</si>
  <si>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</si>
  <si>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</si>
  <si>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</si>
  <si>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</si>
  <si>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</si>
  <si>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</si>
  <si>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</si>
  <si>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</si>
  <si>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</si>
  <si>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</si>
  <si>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</si>
  <si>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</si>
  <si>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</si>
  <si>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</si>
  <si>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</si>
  <si>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</si>
  <si>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</si>
  <si>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</si>
  <si>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</si>
  <si>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</si>
  <si>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</si>
  <si>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</si>
  <si>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</si>
  <si>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</si>
  <si>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</si>
  <si>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</si>
  <si>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</si>
  <si>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</si>
  <si>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</si>
  <si>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</si>
  <si>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</si>
  <si>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</si>
  <si>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</si>
  <si>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</si>
  <si>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</si>
  <si>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</si>
  <si>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</si>
  <si>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</si>
  <si>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</si>
  <si>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</si>
  <si>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</si>
  <si>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</si>
  <si>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</si>
  <si>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</si>
  <si>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</si>
  <si>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</si>
  <si>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</si>
  <si>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</si>
  <si>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</si>
  <si>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</si>
  <si>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</si>
  <si>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</si>
  <si>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</si>
  <si>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</si>
  <si>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</si>
  <si>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</si>
  <si>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</si>
  <si>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</si>
  <si>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</si>
  <si>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</si>
  <si>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</si>
  <si>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</si>
  <si>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</si>
  <si>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</si>
  <si>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</si>
  <si>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</si>
  <si>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</si>
  <si>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</si>
  <si>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</si>
  <si>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</si>
  <si>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</si>
  <si>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</si>
  <si>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</si>
  <si>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</si>
  <si>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</si>
  <si>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</si>
  <si>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</si>
  <si>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</si>
  <si>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</si>
  <si>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</si>
  <si>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</si>
  <si>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</si>
  <si>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</si>
  <si>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</si>
  <si>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</si>
  <si>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</si>
  <si>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</si>
  <si>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</si>
  <si>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</si>
  <si>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</si>
  <si>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</si>
  <si>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</si>
  <si>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</si>
  <si>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</si>
  <si>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</si>
  <si>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</si>
  <si>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</si>
  <si>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</si>
  <si>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</si>
  <si>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</si>
  <si>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</si>
  <si>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</si>
  <si>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</si>
  <si>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</si>
  <si>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</si>
  <si>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</si>
  <si>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</si>
  <si>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</si>
  <si>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</si>
  <si>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</si>
  <si>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</si>
  <si>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</si>
  <si>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</si>
  <si>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</si>
  <si>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</si>
  <si>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</si>
  <si>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</si>
  <si>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</si>
  <si>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</si>
  <si>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</si>
  <si>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</si>
  <si>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</si>
  <si>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</si>
  <si>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</si>
  <si>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</si>
  <si>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</si>
  <si>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</si>
  <si>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</si>
  <si>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</si>
  <si>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</si>
  <si>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</si>
  <si>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</si>
  <si>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</si>
  <si>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</si>
  <si>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</si>
  <si>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</si>
  <si>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</si>
  <si>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</si>
  <si>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</si>
  <si>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</si>
  <si>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</si>
  <si>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</si>
  <si>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</si>
  <si>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</si>
  <si>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</si>
  <si>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</si>
  <si>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</si>
  <si>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</si>
  <si>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</si>
  <si>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</si>
  <si>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</si>
  <si>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</si>
  <si>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</si>
  <si>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</si>
  <si>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</si>
  <si>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</si>
  <si>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</si>
  <si>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</si>
  <si>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</si>
  <si>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</si>
  <si>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</si>
  <si>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</si>
  <si>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</si>
  <si>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</si>
  <si>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</si>
  <si>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</si>
  <si>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</si>
  <si>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</si>
  <si>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</si>
  <si>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</si>
  <si>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</si>
  <si>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</si>
  <si>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</si>
  <si>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</si>
  <si>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</si>
  <si>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</si>
  <si>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</si>
  <si>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</si>
  <si>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</si>
  <si>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</si>
  <si>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</si>
  <si>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</si>
  <si>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</si>
  <si>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</si>
  <si>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</si>
  <si>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</si>
  <si>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</si>
  <si>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</si>
  <si>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</si>
  <si>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</si>
  <si>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</si>
  <si>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</si>
  <si>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</si>
  <si>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</si>
  <si>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</si>
  <si>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</si>
  <si>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</si>
  <si>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</si>
  <si>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</si>
  <si>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</si>
  <si>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</si>
  <si>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</si>
  <si>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</si>
  <si>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</si>
  <si>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</si>
  <si>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</si>
  <si>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</si>
  <si>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</si>
  <si>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</si>
  <si>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</si>
  <si>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</si>
  <si>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</si>
  <si>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</si>
  <si>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</si>
  <si>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</si>
  <si>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</si>
  <si>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</si>
  <si>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</si>
  <si>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</si>
  <si>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</si>
  <si>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</si>
  <si>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</si>
  <si>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</si>
  <si>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</si>
  <si>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</si>
  <si>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</si>
  <si>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</si>
  <si>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</si>
  <si>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</si>
  <si>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</si>
  <si>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</si>
  <si>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</si>
  <si>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</si>
  <si>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</si>
  <si>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</si>
  <si>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</si>
  <si>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</si>
  <si>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</si>
  <si>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</si>
  <si>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</si>
  <si>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</si>
  <si>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</si>
  <si>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</si>
  <si>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</si>
  <si>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</si>
  <si>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</si>
  <si>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</si>
  <si>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</si>
  <si>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</si>
  <si>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</si>
  <si>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</si>
  <si>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</si>
  <si>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</si>
  <si>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</si>
  <si>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</si>
  <si>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</si>
  <si>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</si>
  <si>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</si>
  <si>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</si>
  <si>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</si>
  <si>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</si>
  <si>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</si>
  <si>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</si>
  <si>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</si>
  <si>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</si>
  <si>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</si>
  <si>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</si>
  <si>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</si>
  <si>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</si>
  <si>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</si>
  <si>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</si>
  <si>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</si>
  <si>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</si>
  <si>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</si>
  <si>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</si>
  <si>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</si>
  <si>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</si>
  <si>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</si>
  <si>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</si>
  <si>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</si>
  <si>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</si>
  <si>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</si>
  <si>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</si>
  <si>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</si>
  <si>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</si>
  <si>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</si>
  <si>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</si>
  <si>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</si>
  <si>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</si>
  <si>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</si>
  <si>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</si>
  <si>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</si>
  <si>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</si>
  <si>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</si>
  <si>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</si>
  <si>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</si>
  <si>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</si>
  <si>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</si>
  <si>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</si>
  <si>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</si>
  <si>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</si>
  <si>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</si>
  <si>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</si>
  <si>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</si>
  <si>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</si>
  <si>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</si>
  <si>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</si>
  <si>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</si>
  <si>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</si>
  <si>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</si>
  <si>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</si>
  <si>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</si>
  <si>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</si>
  <si>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</si>
  <si>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</si>
  <si>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</si>
  <si>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</si>
  <si>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</si>
  <si>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</si>
  <si>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</si>
  <si>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</si>
  <si>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</si>
  <si>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</si>
  <si>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</si>
  <si>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</si>
  <si>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</si>
  <si>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</si>
  <si>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</si>
  <si>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</si>
  <si>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</si>
  <si>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</si>
  <si>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</si>
  <si>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</si>
  <si>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</si>
  <si>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</si>
  <si>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</si>
  <si>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</si>
  <si>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</si>
  <si>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</si>
  <si>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</si>
  <si>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</si>
  <si>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</si>
  <si>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</si>
  <si>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</si>
  <si>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</si>
  <si>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</si>
  <si>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</si>
  <si>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</si>
  <si>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</si>
  <si>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</si>
  <si>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</si>
  <si>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</si>
  <si>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</si>
  <si>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</si>
  <si>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</si>
  <si>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</si>
  <si>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</si>
  <si>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</si>
  <si>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</si>
  <si>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</si>
  <si>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</si>
  <si>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</si>
  <si>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</si>
  <si>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</si>
  <si>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</si>
  <si>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</si>
  <si>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</si>
  <si>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</si>
  <si>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</si>
  <si>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</si>
  <si>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</si>
  <si>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</si>
  <si>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</si>
  <si>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</si>
  <si>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</si>
  <si>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</si>
  <si>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</si>
  <si>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</si>
  <si>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</si>
  <si>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</si>
  <si>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</si>
  <si>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</si>
  <si>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</si>
  <si>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</si>
  <si>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</si>
  <si>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</si>
  <si>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</si>
  <si>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</si>
  <si>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</si>
  <si>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</si>
  <si>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</si>
  <si>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</si>
  <si>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</si>
  <si>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</si>
  <si>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</si>
  <si>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</si>
  <si>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</si>
  <si>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</si>
  <si>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</si>
  <si>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</si>
  <si>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</si>
  <si>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</si>
  <si>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</si>
  <si>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</si>
  <si>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</si>
  <si>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</si>
  <si>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</si>
  <si>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</si>
  <si>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</si>
  <si>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</si>
  <si>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</si>
  <si>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</si>
  <si>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</si>
  <si>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</si>
  <si>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</si>
  <si>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</si>
  <si>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</si>
  <si>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</si>
  <si>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</si>
  <si>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</si>
  <si>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</si>
  <si>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</si>
  <si>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</si>
  <si>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</si>
  <si>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</si>
  <si>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</si>
  <si>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</si>
  <si>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</si>
  <si>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</si>
  <si>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</si>
  <si>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</si>
  <si>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</si>
  <si>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</si>
  <si>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</si>
  <si>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</si>
  <si>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</si>
  <si>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</si>
  <si>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</si>
  <si>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</si>
  <si>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</si>
  <si>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</si>
  <si>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</si>
  <si>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</si>
  <si>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</si>
  <si>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</si>
  <si>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</si>
  <si>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</si>
  <si>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</si>
  <si>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</si>
  <si>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</si>
  <si>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</si>
  <si>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</si>
  <si>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</si>
  <si>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</si>
  <si>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</si>
  <si>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</si>
  <si>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</si>
  <si>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</si>
  <si>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</si>
  <si>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</si>
  <si>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</si>
  <si>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</si>
  <si>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</si>
  <si>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</si>
  <si>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</si>
  <si>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</si>
  <si>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</si>
  <si>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</si>
  <si>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</si>
  <si>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</si>
  <si>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</si>
  <si>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</si>
  <si>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</si>
  <si>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</si>
  <si>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</si>
  <si>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</si>
  <si>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</si>
  <si>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</si>
  <si>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</si>
  <si>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</si>
  <si>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</si>
  <si>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</si>
  <si>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</si>
  <si>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</si>
  <si>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</si>
  <si>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</si>
  <si>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</si>
  <si>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</si>
  <si>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</si>
  <si>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</si>
  <si>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</si>
  <si>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</si>
  <si>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</si>
  <si>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</si>
  <si>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</si>
  <si>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</si>
  <si>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</si>
  <si>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</si>
  <si>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</si>
  <si>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</si>
  <si>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</si>
  <si>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</si>
  <si>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</si>
  <si>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</si>
  <si>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</si>
  <si>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</si>
  <si>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</si>
  <si>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</si>
  <si>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</si>
  <si>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</si>
  <si>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</si>
  <si>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</si>
  <si>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</si>
  <si>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</si>
  <si>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</si>
  <si>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</si>
  <si>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</si>
  <si>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</si>
  <si>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</si>
  <si>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</si>
  <si>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</si>
  <si>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</si>
  <si>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</si>
  <si>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</si>
  <si>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</si>
  <si>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</si>
  <si>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</si>
  <si>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</si>
  <si>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</si>
  <si>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</si>
  <si>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</si>
  <si>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</si>
  <si>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</si>
  <si>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</si>
  <si>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</si>
  <si>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</si>
  <si>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</si>
  <si>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</si>
  <si>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</si>
  <si>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</si>
  <si>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</si>
  <si>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</si>
  <si>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</si>
  <si>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</si>
  <si>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</si>
  <si>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</si>
  <si>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</si>
  <si>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</si>
  <si>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</si>
  <si>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</si>
  <si>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</si>
  <si>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</si>
  <si>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</si>
  <si>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</si>
  <si>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</si>
  <si>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</si>
  <si>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</si>
  <si>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</si>
  <si>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</si>
  <si>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</si>
  <si>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</si>
  <si>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</si>
  <si>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</si>
  <si>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</si>
  <si>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</si>
  <si>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</si>
  <si>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</si>
  <si>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</si>
  <si>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</si>
  <si>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</si>
  <si>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</si>
  <si>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</si>
  <si>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</si>
  <si>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</si>
  <si>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</si>
  <si>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</si>
  <si>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</si>
  <si>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</si>
  <si>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</si>
  <si>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</si>
  <si>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</si>
  <si>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</si>
  <si>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</si>
  <si>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</si>
  <si>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</si>
  <si>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</si>
  <si>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</si>
  <si>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</si>
  <si>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</si>
  <si>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</si>
  <si>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</si>
  <si>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</si>
  <si>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</si>
  <si>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</si>
  <si>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</si>
  <si>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</si>
  <si>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</si>
  <si>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</si>
  <si>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</si>
  <si>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</si>
  <si>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</si>
  <si>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</si>
  <si>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</si>
  <si>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</si>
  <si>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</si>
  <si>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</si>
  <si>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</si>
  <si>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</si>
  <si>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</si>
  <si>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</si>
  <si>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</si>
  <si>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</si>
  <si>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</si>
  <si>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</si>
  <si>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</si>
  <si>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</si>
  <si>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</si>
  <si>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</si>
  <si>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</si>
  <si>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</si>
  <si>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</si>
  <si>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</si>
  <si>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</si>
  <si>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</si>
  <si>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</si>
  <si>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</si>
  <si>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</si>
  <si>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</si>
  <si>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</si>
  <si>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</si>
  <si>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</si>
  <si>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</si>
  <si>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</si>
  <si>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</si>
  <si>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</si>
  <si>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</si>
  <si>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</si>
  <si>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</si>
  <si>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</si>
  <si>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</si>
  <si>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</si>
  <si>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</si>
  <si>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</si>
  <si>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</si>
  <si>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</si>
  <si>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</si>
  <si>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</si>
  <si>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</si>
  <si>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</si>
  <si>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</si>
  <si>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</si>
  <si>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</si>
  <si>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</si>
  <si>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</si>
  <si>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</si>
  <si>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</si>
  <si>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</si>
  <si>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</si>
  <si>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</si>
  <si>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</si>
  <si>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</si>
  <si>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</si>
  <si>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</si>
  <si>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</si>
  <si>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</si>
  <si>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</si>
  <si>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</si>
  <si>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</si>
  <si>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</si>
  <si>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</si>
  <si>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</si>
  <si>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</si>
  <si>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</si>
  <si>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</si>
  <si>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</si>
  <si>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</si>
  <si>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</si>
  <si>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</si>
  <si>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</si>
  <si>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</si>
  <si>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</si>
  <si>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</si>
  <si>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</si>
  <si>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</si>
  <si>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</si>
  <si>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</si>
  <si>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</si>
  <si>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</si>
  <si>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</si>
  <si>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</si>
  <si>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</si>
  <si>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</si>
  <si>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</si>
  <si>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</si>
  <si>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</si>
  <si>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</si>
  <si>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</si>
  <si>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</si>
  <si>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</si>
  <si>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</si>
  <si>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</si>
  <si>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</si>
  <si>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</si>
  <si>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</si>
  <si>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</si>
  <si>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</si>
  <si>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</si>
  <si>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</si>
  <si>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</si>
  <si>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</si>
  <si>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</si>
  <si>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</si>
  <si>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</si>
  <si>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</si>
  <si>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</si>
  <si>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</si>
  <si>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</si>
  <si>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</si>
  <si>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</si>
  <si>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</si>
  <si>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</si>
  <si>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</si>
  <si>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</si>
  <si>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</si>
  <si>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</si>
  <si>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</si>
  <si>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</si>
  <si>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</si>
  <si>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</si>
  <si>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</si>
  <si>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</si>
  <si>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</si>
  <si>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</si>
  <si>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</si>
  <si>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</si>
  <si>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</si>
  <si>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</si>
  <si>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</si>
  <si>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</si>
  <si>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</si>
  <si>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</si>
  <si>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</si>
  <si>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</si>
  <si>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</si>
  <si>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</si>
  <si>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</si>
  <si>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</si>
  <si>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</si>
  <si>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</si>
  <si>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</si>
  <si>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</si>
  <si>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</si>
  <si>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</si>
  <si>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</si>
  <si>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</si>
  <si>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</si>
  <si>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</si>
  <si>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</si>
  <si>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</si>
  <si>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</si>
  <si>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</si>
  <si>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</si>
  <si>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</si>
  <si>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</si>
  <si>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</si>
  <si>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</si>
  <si>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</si>
  <si>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</si>
  <si>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</si>
  <si>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</si>
  <si>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</si>
  <si>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</si>
  <si>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</si>
  <si>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</si>
  <si>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</si>
  <si>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</si>
  <si>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</si>
  <si>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</si>
  <si>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</si>
  <si>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</si>
  <si>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</si>
  <si>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</si>
  <si>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</si>
  <si>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</si>
  <si>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</si>
  <si>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</si>
  <si>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</si>
  <si>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</si>
  <si>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</si>
  <si>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</si>
  <si>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</si>
  <si>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</si>
  <si>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</si>
  <si>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</si>
  <si>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</si>
  <si>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</si>
  <si>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</si>
  <si>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</si>
  <si>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</si>
  <si>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</si>
  <si>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</si>
  <si>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</si>
  <si>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</si>
  <si>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</si>
  <si>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</si>
  <si>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</si>
  <si>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</si>
  <si>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</si>
  <si>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</si>
  <si>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</si>
  <si>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</si>
  <si>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</si>
  <si>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</si>
  <si>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</si>
  <si>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</si>
  <si>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</si>
  <si>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</si>
  <si>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</si>
  <si>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</si>
  <si>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</si>
  <si>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</si>
  <si>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</si>
  <si>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</si>
  <si>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</si>
  <si>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</si>
  <si>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</si>
  <si>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</si>
  <si>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</si>
  <si>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</si>
  <si>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</si>
  <si>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</si>
  <si>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</si>
  <si>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</si>
  <si>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</si>
  <si>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</si>
  <si>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</si>
  <si>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</si>
  <si>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</si>
  <si>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</si>
  <si>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</si>
  <si>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</si>
  <si>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</si>
  <si>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</si>
  <si>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</si>
  <si>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</si>
  <si>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</si>
  <si>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</si>
  <si>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</si>
  <si>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</si>
  <si>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</si>
  <si>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</si>
  <si>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</si>
  <si>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</si>
  <si>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</si>
  <si>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</si>
  <si>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</si>
  <si>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</si>
  <si>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</si>
  <si>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</si>
  <si>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</si>
  <si>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</si>
  <si>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</si>
  <si>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</si>
  <si>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</si>
  <si>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</si>
  <si>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</si>
  <si>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</si>
  <si>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</si>
  <si>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</si>
  <si>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</si>
  <si>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</si>
  <si>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</si>
  <si>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</si>
  <si>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</si>
  <si>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</si>
  <si>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</si>
  <si>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</si>
  <si>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</si>
  <si>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</si>
  <si>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</si>
  <si>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</si>
  <si>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</si>
  <si>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</si>
  <si>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</si>
  <si>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</si>
  <si>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</si>
  <si>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</si>
  <si>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</si>
  <si>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</si>
  <si>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</si>
  <si>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</si>
  <si>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</si>
  <si>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</si>
  <si>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</si>
  <si>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</si>
  <si>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</si>
  <si>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</si>
  <si>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</si>
  <si>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</si>
  <si>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</si>
  <si>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</si>
  <si>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</si>
  <si>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</si>
  <si>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</si>
  <si>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</si>
  <si>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</si>
  <si>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</si>
  <si>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</si>
  <si>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</si>
  <si>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</si>
  <si>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</si>
  <si>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</si>
  <si>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</si>
  <si>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</si>
  <si>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</si>
  <si>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</si>
  <si>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</si>
  <si>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</si>
  <si>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</si>
  <si>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</si>
  <si>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</si>
  <si>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</si>
  <si>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</si>
  <si>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</si>
  <si>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</si>
  <si>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</si>
  <si>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</si>
  <si>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</si>
  <si>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</si>
  <si>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</si>
  <si>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</si>
  <si>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</si>
  <si>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</si>
  <si>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</si>
  <si>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</si>
  <si>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</si>
  <si>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</si>
  <si>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</si>
  <si>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</si>
  <si>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</si>
  <si>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</si>
  <si>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</si>
  <si>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</si>
  <si>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</si>
  <si>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</si>
  <si>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</si>
  <si>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</si>
  <si>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</si>
  <si>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</si>
  <si>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</si>
  <si>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</si>
  <si>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</si>
  <si>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</si>
  <si>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</si>
  <si>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</si>
  <si>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</si>
  <si>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</si>
  <si>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</si>
  <si>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</si>
  <si>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</si>
  <si>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</si>
  <si>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</si>
  <si>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</si>
  <si>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</si>
  <si>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</si>
  <si>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</si>
  <si>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</si>
  <si>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</si>
  <si>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</si>
  <si>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</si>
  <si>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</si>
  <si>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</si>
  <si>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</si>
  <si>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</si>
  <si>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</si>
  <si>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</si>
  <si>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</si>
  <si>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</si>
  <si>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</si>
  <si>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</si>
  <si>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</si>
  <si>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</si>
  <si>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</si>
  <si>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</si>
  <si>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</si>
  <si>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</si>
  <si>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</si>
  <si>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</si>
  <si>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</si>
  <si>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</si>
  <si>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</si>
  <si>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</si>
  <si>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</si>
  <si>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</si>
  <si>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</si>
  <si>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</si>
  <si>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</si>
  <si>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</si>
  <si>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</si>
  <si>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</si>
  <si>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</si>
  <si>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</si>
  <si>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</si>
  <si>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</si>
  <si>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</si>
  <si>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</si>
  <si>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</si>
  <si>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</si>
  <si>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</si>
  <si>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</si>
  <si>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</si>
  <si>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</si>
  <si>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</si>
  <si>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</si>
  <si>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</si>
  <si>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</si>
  <si>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</si>
  <si>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</si>
  <si>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</si>
  <si>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</si>
  <si>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</si>
  <si>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</si>
  <si>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</si>
  <si>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</si>
  <si>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</si>
  <si>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</si>
  <si>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</si>
  <si>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</si>
  <si>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</si>
  <si>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</si>
  <si>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</si>
  <si>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</si>
  <si>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</si>
  <si>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</si>
  <si>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</si>
  <si>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</si>
  <si>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</si>
  <si>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</si>
  <si>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</si>
  <si>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</si>
  <si>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</si>
  <si>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</si>
  <si>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</si>
  <si>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</si>
  <si>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</si>
  <si>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</si>
  <si>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</si>
  <si>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</si>
  <si>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</si>
  <si>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</si>
  <si>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</si>
  <si>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</si>
  <si>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</si>
  <si>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</si>
  <si>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</si>
  <si>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</si>
  <si>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</si>
  <si>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</si>
  <si>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</si>
  <si>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</si>
  <si>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</si>
  <si>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</si>
  <si>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</si>
  <si>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</si>
  <si>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</si>
  <si>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</si>
  <si>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</si>
  <si>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</si>
  <si>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</si>
  <si>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</si>
  <si>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</si>
  <si>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</si>
  <si>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</si>
  <si>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</si>
  <si>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</si>
  <si>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</si>
  <si>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</si>
  <si>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</si>
  <si>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</si>
  <si>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</si>
  <si>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</si>
  <si>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</si>
  <si>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</si>
  <si>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</si>
  <si>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</si>
  <si>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</si>
  <si>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</si>
  <si>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</si>
  <si>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</si>
  <si>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</si>
  <si>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</si>
  <si>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</si>
  <si>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</si>
  <si>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</si>
  <si>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</si>
  <si>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</si>
  <si>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</si>
  <si>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</si>
  <si>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</si>
  <si>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</si>
  <si>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</si>
  <si>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</si>
  <si>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</si>
  <si>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</si>
  <si>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</si>
  <si>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</si>
  <si>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</si>
  <si>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</si>
  <si>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</si>
  <si>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</si>
  <si>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</si>
  <si>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</si>
  <si>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</si>
  <si>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</si>
  <si>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</si>
  <si>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</si>
  <si>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</si>
  <si>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</si>
  <si>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</si>
  <si>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</si>
  <si>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</si>
  <si>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</si>
  <si>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</si>
  <si>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</si>
  <si>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</si>
  <si>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</si>
  <si>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</si>
  <si>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</si>
  <si>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</si>
  <si>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</si>
  <si>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</si>
  <si>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</si>
  <si>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</si>
  <si>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</si>
  <si>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</si>
  <si>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</si>
  <si>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</si>
  <si>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</si>
  <si>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</si>
  <si>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</si>
  <si>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</si>
  <si>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</si>
  <si>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</si>
  <si>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</si>
  <si>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</si>
  <si>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</si>
  <si>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</si>
  <si>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</si>
  <si>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</si>
  <si>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</si>
  <si>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</si>
  <si>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</si>
  <si>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</si>
  <si>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</si>
  <si>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</si>
  <si>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</si>
  <si>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</si>
  <si>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</si>
  <si>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</si>
  <si>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</si>
  <si>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</si>
  <si>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</si>
  <si>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</si>
  <si>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</si>
  <si>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</si>
  <si>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</si>
  <si>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</si>
  <si>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</si>
  <si>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</si>
  <si>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</si>
  <si>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</si>
  <si>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</si>
  <si>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</si>
  <si>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</si>
  <si>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</si>
  <si>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</si>
  <si>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</si>
  <si>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</si>
  <si>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</si>
  <si>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</si>
  <si>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</si>
  <si>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</si>
  <si>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</si>
  <si>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</si>
  <si>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</si>
  <si>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</si>
  <si>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</si>
  <si>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</si>
  <si>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</si>
  <si>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</si>
  <si>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</si>
  <si>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</si>
  <si>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</si>
  <si>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</si>
  <si>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</si>
  <si>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</si>
  <si>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</si>
  <si>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</si>
  <si>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</si>
  <si>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</si>
  <si>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</si>
  <si>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</si>
  <si>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</si>
  <si>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</si>
  <si>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</si>
  <si>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</si>
  <si>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</si>
  <si>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</si>
  <si>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</si>
  <si>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</si>
  <si>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</si>
  <si>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</si>
  <si>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</si>
  <si>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</si>
  <si>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</si>
  <si>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</si>
  <si>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</si>
  <si>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</si>
  <si>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</si>
  <si>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</si>
  <si>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</si>
  <si>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</si>
  <si>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</si>
  <si>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</si>
  <si>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</si>
  <si>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</si>
  <si>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</si>
  <si>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</si>
  <si>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</si>
  <si>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</si>
  <si>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</si>
  <si>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</si>
  <si>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</si>
  <si>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</si>
  <si>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</si>
  <si>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</si>
  <si>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</si>
  <si>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</si>
  <si>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</si>
  <si>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</si>
  <si>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</si>
  <si>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</si>
  <si>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</si>
  <si>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</si>
  <si>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</si>
  <si>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</si>
  <si>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</si>
  <si>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</si>
  <si>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</si>
  <si>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</si>
  <si>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</si>
  <si>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</si>
  <si>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</si>
  <si>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</si>
  <si>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</si>
  <si>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</si>
  <si>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</si>
  <si>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</si>
  <si>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</si>
  <si>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</si>
  <si>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</si>
  <si>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</si>
  <si>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</si>
  <si>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</si>
  <si>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</si>
  <si>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</si>
  <si>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</si>
  <si>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</si>
  <si>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</si>
  <si>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</si>
  <si>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</si>
  <si>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</si>
  <si>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</si>
  <si>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</si>
  <si>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</si>
  <si>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</si>
  <si>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</si>
  <si>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</si>
  <si>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</si>
  <si>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</si>
  <si>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</si>
  <si>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</si>
  <si>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</si>
  <si>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</si>
  <si>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</si>
  <si>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</si>
  <si>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</si>
  <si>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</si>
  <si>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</si>
  <si>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</si>
  <si>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</si>
  <si>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</si>
  <si>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</si>
  <si>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</si>
  <si>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</si>
  <si>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</si>
  <si>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</si>
  <si>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</si>
  <si>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</si>
  <si>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</si>
  <si>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</si>
  <si>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</si>
  <si>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</si>
  <si>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</si>
  <si>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</si>
  <si>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</si>
  <si>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</si>
  <si>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</si>
  <si>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</si>
  <si>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</si>
  <si>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</si>
  <si>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</si>
  <si>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</si>
  <si>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</si>
  <si>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</si>
  <si>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</si>
  <si>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</si>
  <si>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</si>
  <si>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</si>
  <si>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</si>
  <si>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</si>
  <si>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</si>
  <si>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</si>
  <si>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</si>
  <si>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</si>
  <si>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</si>
  <si>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</si>
  <si>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</si>
  <si>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</si>
  <si>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</si>
  <si>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</si>
  <si>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</si>
  <si>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</si>
  <si>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</si>
  <si>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</si>
  <si>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</si>
  <si>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</si>
  <si>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</si>
  <si>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</si>
  <si>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</si>
  <si>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</si>
  <si>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</si>
  <si>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</si>
  <si>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</si>
  <si>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</si>
  <si>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</si>
  <si>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</si>
  <si>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</si>
  <si>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</si>
  <si>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</si>
  <si>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</si>
  <si>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</si>
  <si>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</si>
  <si>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</si>
  <si>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</si>
  <si>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</si>
  <si>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</si>
  <si>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</si>
  <si>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</si>
  <si>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</si>
  <si>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</si>
  <si>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</si>
  <si>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</si>
  <si>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</si>
  <si>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</si>
  <si>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</si>
  <si>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</si>
  <si>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</si>
  <si>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</si>
  <si>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</si>
  <si>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</si>
  <si>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</si>
  <si>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</si>
  <si>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</si>
  <si>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</si>
  <si>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</si>
  <si>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</si>
  <si>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</si>
  <si>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</si>
  <si>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</si>
  <si>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</si>
  <si>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</si>
  <si>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</si>
  <si>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</si>
  <si>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</si>
  <si>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</si>
  <si>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</si>
  <si>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</si>
  <si>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</si>
  <si>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</si>
  <si>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</si>
  <si>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</si>
  <si>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</si>
  <si>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</si>
  <si>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</si>
  <si>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</si>
  <si>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</si>
  <si>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</si>
  <si>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</si>
  <si>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</si>
  <si>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</si>
  <si>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</si>
  <si>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</si>
  <si>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</si>
  <si>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</si>
  <si>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</si>
  <si>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</si>
  <si>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</si>
  <si>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</si>
  <si>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</si>
  <si>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</si>
  <si>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</si>
  <si>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</si>
  <si>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</si>
  <si>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</si>
  <si>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</si>
  <si>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</si>
  <si>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</si>
  <si>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</si>
  <si>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</si>
  <si>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</si>
  <si>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</si>
  <si>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</si>
  <si>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</si>
  <si>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</si>
  <si>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</si>
  <si>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</si>
  <si>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</si>
  <si>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</si>
  <si>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</si>
  <si>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</si>
  <si>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</si>
  <si>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</si>
  <si>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</si>
  <si>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</si>
  <si>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</si>
  <si>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</si>
  <si>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</si>
  <si>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</si>
  <si>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</si>
  <si>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</si>
  <si>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</si>
  <si>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</si>
  <si>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</si>
  <si>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</si>
  <si>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</si>
  <si>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</si>
  <si>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</si>
  <si>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</si>
  <si>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</si>
  <si>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</si>
  <si>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</si>
  <si>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</si>
  <si>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</si>
  <si>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</si>
  <si>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</si>
  <si>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</si>
  <si>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</si>
  <si>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</si>
  <si>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</si>
  <si>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</si>
  <si>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</si>
  <si>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</si>
  <si>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</si>
  <si>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</si>
  <si>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</si>
  <si>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</si>
  <si>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</si>
  <si>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</si>
  <si>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</si>
  <si>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</si>
  <si>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</si>
  <si>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</si>
  <si>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</si>
  <si>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</si>
  <si>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</si>
  <si>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</si>
  <si>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</si>
  <si>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</si>
  <si>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</si>
  <si>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</si>
  <si>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</si>
  <si>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</si>
  <si>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</si>
  <si>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</si>
  <si>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</si>
  <si>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</si>
  <si>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</si>
  <si>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</si>
  <si>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</si>
  <si>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</si>
  <si>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</si>
  <si>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</si>
  <si>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</si>
  <si>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</si>
  <si>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</si>
  <si>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</si>
  <si>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</si>
  <si>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</si>
  <si>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</si>
  <si>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</si>
  <si>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</si>
  <si>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</si>
  <si>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</si>
  <si>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</si>
  <si>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</si>
  <si>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</si>
  <si>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</si>
  <si>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</si>
  <si>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</si>
  <si>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</si>
  <si>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</si>
  <si>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</si>
  <si>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</si>
  <si>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</si>
  <si>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</si>
  <si>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</si>
  <si>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</si>
  <si>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</si>
  <si>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</si>
  <si>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</si>
  <si>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</si>
  <si>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</si>
  <si>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</si>
  <si>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</si>
  <si>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</si>
  <si>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</si>
  <si>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</si>
  <si>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</si>
  <si>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</si>
  <si>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</si>
  <si>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</si>
  <si>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</si>
  <si>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</si>
  <si>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</si>
  <si>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</si>
  <si>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</si>
  <si>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</si>
  <si>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</si>
  <si>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</si>
  <si>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</si>
  <si>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</si>
  <si>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</si>
  <si>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</si>
  <si>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</si>
  <si>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</si>
  <si>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</si>
  <si>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</si>
  <si>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</si>
  <si>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</si>
  <si>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</si>
  <si>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</si>
  <si>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</si>
  <si>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</si>
  <si>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</si>
  <si>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</si>
  <si>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</si>
  <si>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</si>
  <si>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</si>
  <si>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</si>
  <si>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</si>
  <si>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</si>
  <si>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</si>
  <si>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</si>
  <si>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</si>
  <si>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</si>
  <si>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</si>
  <si>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</si>
  <si>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</si>
  <si>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</si>
  <si>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</si>
  <si>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</si>
  <si>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</si>
  <si>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</si>
  <si>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</si>
  <si>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</si>
  <si>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</si>
  <si>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</si>
  <si>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</si>
  <si>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</si>
  <si>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</si>
  <si>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</si>
  <si>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</si>
  <si>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</si>
  <si>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</si>
  <si>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</si>
  <si>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</si>
  <si>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</si>
  <si>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</si>
  <si>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</si>
  <si>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</si>
  <si>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</si>
  <si>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</si>
  <si>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</si>
  <si>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</si>
  <si>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</si>
  <si>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</si>
  <si>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</si>
  <si>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</si>
  <si>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</si>
  <si>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</si>
  <si>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</si>
  <si>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</si>
  <si>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</si>
  <si>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</si>
  <si>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</si>
  <si>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</si>
  <si>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</si>
  <si>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</si>
  <si>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</si>
  <si>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</si>
  <si>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</si>
  <si>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</si>
  <si>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</si>
  <si>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</si>
  <si>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</si>
  <si>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</si>
  <si>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</si>
  <si>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</si>
  <si>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</si>
  <si>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</si>
  <si>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</si>
  <si>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</si>
  <si>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</si>
  <si>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</si>
  <si>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</si>
  <si>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</si>
  <si>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</si>
  <si>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</si>
  <si>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</si>
  <si>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</si>
  <si>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</si>
  <si>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</si>
  <si>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</si>
  <si>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</si>
  <si>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</si>
  <si>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</si>
  <si>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</si>
  <si>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</si>
  <si>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</si>
  <si>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</si>
  <si>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</si>
  <si>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</si>
  <si>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</si>
  <si>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</si>
  <si>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</si>
  <si>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</si>
  <si>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</si>
  <si>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</si>
  <si>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</si>
  <si>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</si>
  <si>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</si>
  <si>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</si>
  <si>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</si>
  <si>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</si>
  <si>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</si>
  <si>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</si>
  <si>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</si>
  <si>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</si>
  <si>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</si>
  <si>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</si>
  <si>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</si>
  <si>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</si>
  <si>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</si>
  <si>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</si>
  <si>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</si>
  <si>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</si>
  <si>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</si>
  <si>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</si>
  <si>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</si>
  <si>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</si>
  <si>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</si>
  <si>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</si>
  <si>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</si>
  <si>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</si>
  <si>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</si>
  <si>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</si>
  <si>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</si>
  <si>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</si>
  <si>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</si>
  <si>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</si>
  <si>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</si>
  <si>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</si>
  <si>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</si>
  <si>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</si>
  <si>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</si>
  <si>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</si>
  <si>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</si>
  <si>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</si>
  <si>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</si>
  <si>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</si>
  <si>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</si>
  <si>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</si>
  <si>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</si>
  <si>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</si>
  <si>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</si>
  <si>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</si>
  <si>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</si>
  <si>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</si>
  <si>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</si>
  <si>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</si>
  <si>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</si>
  <si>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</si>
  <si>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</si>
  <si>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</si>
  <si>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</si>
  <si>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</si>
  <si>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</si>
  <si>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</si>
  <si>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</si>
  <si>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</si>
  <si>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</si>
  <si>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</si>
  <si>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</si>
  <si>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</si>
  <si>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</si>
  <si>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</si>
  <si>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</si>
  <si>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</si>
  <si>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</si>
  <si>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</si>
  <si>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</si>
  <si>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</si>
  <si>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</si>
  <si>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</si>
  <si>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</si>
  <si>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</si>
  <si>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</si>
  <si>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</si>
  <si>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</si>
  <si>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</si>
  <si>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</si>
  <si>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</si>
  <si>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</si>
  <si>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</si>
  <si>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</si>
  <si>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</si>
  <si>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</si>
  <si>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</si>
  <si>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</si>
  <si>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</si>
  <si>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</si>
  <si>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</si>
  <si>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</si>
  <si>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</si>
  <si>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</si>
  <si>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</si>
  <si>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</si>
  <si>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</si>
  <si>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</si>
  <si>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</si>
  <si>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</si>
  <si>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</si>
  <si>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</si>
  <si>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</si>
  <si>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</si>
  <si>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</si>
  <si>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</si>
  <si>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</si>
  <si>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</si>
  <si>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</si>
  <si>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</si>
  <si>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</si>
  <si>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</si>
  <si>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</si>
  <si>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</si>
  <si>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</si>
  <si>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</si>
  <si>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</si>
  <si>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</si>
  <si>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</si>
  <si>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</si>
  <si>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</si>
  <si>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</si>
  <si>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</si>
  <si>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</si>
  <si>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</si>
  <si>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</si>
  <si>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</si>
  <si>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</si>
  <si>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</si>
  <si>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</si>
  <si>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</si>
  <si>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</si>
  <si>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</si>
  <si>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</si>
  <si>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</si>
  <si>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</si>
  <si>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</si>
  <si>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</si>
  <si>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</si>
  <si>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</si>
  <si>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</si>
  <si>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</si>
  <si>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</si>
  <si>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</si>
  <si>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</si>
  <si>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</si>
  <si>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</si>
  <si>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</si>
  <si>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</si>
  <si>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</si>
  <si>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</si>
  <si>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</si>
  <si>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</si>
  <si>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</si>
  <si>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</si>
  <si>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</si>
  <si>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</si>
  <si>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</si>
  <si>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</si>
  <si>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</si>
  <si>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</si>
  <si>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</si>
  <si>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</si>
  <si>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</si>
  <si>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</si>
  <si>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</si>
  <si>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</si>
  <si>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</si>
  <si>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</si>
  <si>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</si>
  <si>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</si>
  <si>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</si>
  <si>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</si>
  <si>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</si>
  <si>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</si>
  <si>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</si>
  <si>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</si>
  <si>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</si>
  <si>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</si>
  <si>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</si>
  <si>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</si>
  <si>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</si>
  <si>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</si>
  <si>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</si>
  <si>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</si>
  <si>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</si>
  <si>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</si>
  <si>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</si>
  <si>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</si>
  <si>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</si>
  <si>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</si>
  <si>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</si>
  <si>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</si>
  <si>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</si>
  <si>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</si>
  <si>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</si>
  <si>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</si>
  <si>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</si>
  <si>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</si>
  <si>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</si>
  <si>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</si>
  <si>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</si>
  <si>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</si>
  <si>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</si>
  <si>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</si>
  <si>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</si>
  <si>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</si>
  <si>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</si>
  <si>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</si>
  <si>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</si>
  <si>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</si>
  <si>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</si>
  <si>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</si>
  <si>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</si>
  <si>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</si>
  <si>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</si>
  <si>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</si>
  <si>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</si>
  <si>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</si>
  <si>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</si>
  <si>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</si>
  <si>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</si>
  <si>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</si>
  <si>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</si>
  <si>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</si>
  <si>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</si>
  <si>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</si>
  <si>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</si>
  <si>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</si>
  <si>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</si>
  <si>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</si>
  <si>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</si>
  <si>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</si>
  <si>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</si>
  <si>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</si>
  <si>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</si>
  <si>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</si>
  <si>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</si>
  <si>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</si>
  <si>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</si>
  <si>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</si>
  <si>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</si>
  <si>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</si>
  <si>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</si>
  <si>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</si>
  <si>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</si>
  <si>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</si>
  <si>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</si>
  <si>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</si>
  <si>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</si>
  <si>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</si>
  <si>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</si>
  <si>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</si>
  <si>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</si>
  <si>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</si>
  <si>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</si>
  <si>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</si>
  <si>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</si>
  <si>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</si>
  <si>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</si>
  <si>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</si>
  <si>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</si>
  <si>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</si>
  <si>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</si>
  <si>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</si>
  <si>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</si>
  <si>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</si>
  <si>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</si>
  <si>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</si>
  <si>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</si>
  <si>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</si>
  <si>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</si>
  <si>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</si>
  <si>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</si>
  <si>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</si>
  <si>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</si>
  <si>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</si>
  <si>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</si>
  <si>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</si>
  <si>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</si>
  <si>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</si>
  <si>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</si>
  <si>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</si>
  <si>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</si>
  <si>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</si>
  <si>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</si>
  <si>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</si>
  <si>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</si>
  <si>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</si>
  <si>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</si>
  <si>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</si>
  <si>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</si>
  <si>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</si>
  <si>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</si>
  <si>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</si>
  <si>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</si>
  <si>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</si>
  <si>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</si>
  <si>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</si>
  <si>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</si>
  <si>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</si>
  <si>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</si>
  <si>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</si>
  <si>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</si>
  <si>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</si>
  <si>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</si>
  <si>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</si>
  <si>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</si>
  <si>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</si>
  <si>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</si>
  <si>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</si>
  <si>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</si>
  <si>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</si>
  <si>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</si>
  <si>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</si>
  <si>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</si>
  <si>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</si>
  <si>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</si>
  <si>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</si>
  <si>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</si>
  <si>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</si>
  <si>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</si>
  <si>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</si>
  <si>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</si>
  <si>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</si>
  <si>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</si>
  <si>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</si>
  <si>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</si>
  <si>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</si>
  <si>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</si>
  <si>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</si>
  <si>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</si>
  <si>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</si>
  <si>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</si>
  <si>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</si>
  <si>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</si>
  <si>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</si>
  <si>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</si>
  <si>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</si>
  <si>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</si>
  <si>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</si>
  <si>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</si>
  <si>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</si>
  <si>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</si>
  <si>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</si>
  <si>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</si>
  <si>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</si>
  <si>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</si>
  <si>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</si>
  <si>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</si>
  <si>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</si>
  <si>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</si>
  <si>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</si>
  <si>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</si>
  <si>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</si>
  <si>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</si>
  <si>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</si>
  <si>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</si>
  <si>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</si>
  <si>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</si>
  <si>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</si>
  <si>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</si>
  <si>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</si>
  <si>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</si>
  <si>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</si>
  <si>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</si>
  <si>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</si>
  <si>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</si>
  <si>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</si>
  <si>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</si>
  <si>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</si>
  <si>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</si>
  <si>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</si>
  <si>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</si>
  <si>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</si>
  <si>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</si>
  <si>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</si>
  <si>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</si>
  <si>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</si>
  <si>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</si>
  <si>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</si>
  <si>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</si>
  <si>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</si>
  <si>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</si>
  <si>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</si>
  <si>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</si>
  <si>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</si>
  <si>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</si>
  <si>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</si>
  <si>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</si>
  <si>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</si>
  <si>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</si>
  <si>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</si>
  <si>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</si>
  <si>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</si>
  <si>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</si>
  <si>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</si>
  <si>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</si>
  <si>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</si>
  <si>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</si>
  <si>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</si>
  <si>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</si>
  <si>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</si>
  <si>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</si>
  <si>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</si>
  <si>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</si>
  <si>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</si>
  <si>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</si>
  <si>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</si>
  <si>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</si>
  <si>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</si>
  <si>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</si>
  <si>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</si>
  <si>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</si>
  <si>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</si>
  <si>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</si>
  <si>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</si>
  <si>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</si>
  <si>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</si>
  <si>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</si>
  <si>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</si>
  <si>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</si>
  <si>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</si>
  <si>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</si>
  <si>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</si>
  <si>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</si>
  <si>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</si>
  <si>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</si>
  <si>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</si>
  <si>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</si>
  <si>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</si>
  <si>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</si>
  <si>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</si>
  <si>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</si>
  <si>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</si>
  <si>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</si>
  <si>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</si>
  <si>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</si>
  <si>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</si>
  <si>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</si>
  <si>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</si>
  <si>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</si>
  <si>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</si>
  <si>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</si>
  <si>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</si>
  <si>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</si>
  <si>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</si>
  <si>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</si>
  <si>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</si>
  <si>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</si>
  <si>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</si>
  <si>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</si>
  <si>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</si>
  <si>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</si>
  <si>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</si>
  <si>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</si>
  <si>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</si>
  <si>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</si>
  <si>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</si>
  <si>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</si>
  <si>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</si>
  <si>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</si>
  <si>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</si>
  <si>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</si>
  <si>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</si>
  <si>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</si>
  <si>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</si>
  <si>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</si>
  <si>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</si>
  <si>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</si>
  <si>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</si>
  <si>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</si>
  <si>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</si>
  <si>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</si>
  <si>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</si>
  <si>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</si>
  <si>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</si>
  <si>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</si>
  <si>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</si>
  <si>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</si>
  <si>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</si>
  <si>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</si>
  <si>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</si>
  <si>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</si>
  <si>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</si>
  <si>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</si>
  <si>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</si>
  <si>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</si>
  <si>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</si>
  <si>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</si>
  <si>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</si>
  <si>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</si>
  <si>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</si>
  <si>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</si>
  <si>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</si>
  <si>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</si>
  <si>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</si>
  <si>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</si>
  <si>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</si>
  <si>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</si>
  <si>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</si>
  <si>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</si>
  <si>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</si>
  <si>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</si>
  <si>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</si>
  <si>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</si>
  <si>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</si>
  <si>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</si>
  <si>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</si>
  <si>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</si>
  <si>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</si>
  <si>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</si>
  <si>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</si>
  <si>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</si>
  <si>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</si>
  <si>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</si>
  <si>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</si>
  <si>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</si>
  <si>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</si>
  <si>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</si>
  <si>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</si>
  <si>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</si>
  <si>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</si>
  <si>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</si>
  <si>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</si>
  <si>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</si>
  <si>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</si>
  <si>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</si>
  <si>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</si>
  <si>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</si>
  <si>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</si>
  <si>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</si>
  <si>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</si>
  <si>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</si>
  <si>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</si>
  <si>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</si>
  <si>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</si>
  <si>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</si>
  <si>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</si>
  <si>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</si>
  <si>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</si>
  <si>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</si>
  <si>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</si>
  <si>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</si>
  <si>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</si>
  <si>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</si>
  <si>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</si>
  <si>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</si>
  <si>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</si>
  <si>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</si>
  <si>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</si>
  <si>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</si>
  <si>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</si>
  <si>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</si>
  <si>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</si>
  <si>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</si>
  <si>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</si>
  <si>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</si>
  <si>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</si>
  <si>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</si>
  <si>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</si>
  <si>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</si>
  <si>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</si>
  <si>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</si>
  <si>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</si>
  <si>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</si>
  <si>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</si>
  <si>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</si>
  <si>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</si>
  <si>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</si>
  <si>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</si>
  <si>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</si>
  <si>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</si>
  <si>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</si>
  <si>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</si>
  <si>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</si>
  <si>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</si>
  <si>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</si>
  <si>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</si>
  <si>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</si>
  <si>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</si>
  <si>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</si>
  <si>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</si>
  <si>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</si>
  <si>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</si>
  <si>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</si>
  <si>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</si>
  <si>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</si>
  <si>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</si>
  <si>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</si>
  <si>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</si>
  <si>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</si>
  <si>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</si>
  <si>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</si>
  <si>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</si>
  <si>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</si>
  <si>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</si>
  <si>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</si>
  <si>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</si>
  <si>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</si>
  <si>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</si>
  <si>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</si>
  <si>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</si>
  <si>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</si>
  <si>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</si>
  <si>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</si>
  <si>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</si>
  <si>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</si>
  <si>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</si>
  <si>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</si>
  <si>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</si>
  <si>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</si>
  <si>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</si>
  <si>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</si>
  <si>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</si>
  <si>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</si>
  <si>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</si>
  <si>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</si>
  <si>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</si>
  <si>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</si>
  <si>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</si>
  <si>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</si>
  <si>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</si>
  <si>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</si>
  <si>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</si>
  <si>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</si>
  <si>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</si>
  <si>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</si>
  <si>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</si>
  <si>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</si>
  <si>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</si>
  <si>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</si>
  <si>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</si>
  <si>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</si>
  <si>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</si>
  <si>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</si>
  <si>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</si>
  <si>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</si>
  <si>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</si>
  <si>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</si>
  <si>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</si>
  <si>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</si>
  <si>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</si>
  <si>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</si>
  <si>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</si>
  <si>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</si>
  <si>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</si>
  <si>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</si>
  <si>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</si>
  <si>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</si>
  <si>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</si>
  <si>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</si>
  <si>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</si>
  <si>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</si>
  <si>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</si>
  <si>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</si>
  <si>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</si>
  <si>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</si>
  <si>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</si>
  <si>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</si>
  <si>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</si>
  <si>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</si>
  <si>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</si>
  <si>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</si>
  <si>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</si>
  <si>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</si>
  <si>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</si>
  <si>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</si>
  <si>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</si>
  <si>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</si>
  <si>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</si>
  <si>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</si>
  <si>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</si>
  <si>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</si>
  <si>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</si>
  <si>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</si>
  <si>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</si>
  <si>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</si>
  <si>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</si>
  <si>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</si>
  <si>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</si>
  <si>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</si>
  <si>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</si>
  <si>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</si>
  <si>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</si>
  <si>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</si>
  <si>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</si>
  <si>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</si>
  <si>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</si>
  <si>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</si>
  <si>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</si>
  <si>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</si>
  <si>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</si>
  <si>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</si>
  <si>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</si>
  <si>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</si>
  <si>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</si>
  <si>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</si>
  <si>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</si>
  <si>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</si>
  <si>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</si>
  <si>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</si>
  <si>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</si>
  <si>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</si>
  <si>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</si>
  <si>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</si>
  <si>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</si>
  <si>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</si>
  <si>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</si>
  <si>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</si>
  <si>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</si>
  <si>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</si>
  <si>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</si>
  <si>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</si>
  <si>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</si>
  <si>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</si>
  <si>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</si>
  <si>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</si>
  <si>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</si>
  <si>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</si>
  <si>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</si>
  <si>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</si>
  <si>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</si>
  <si>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</si>
  <si>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</si>
  <si>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</si>
  <si>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</si>
  <si>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</si>
  <si>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</si>
  <si>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</si>
  <si>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</si>
  <si>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</si>
  <si>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</si>
  <si>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</si>
  <si>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</si>
  <si>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</si>
  <si>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</si>
  <si>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</si>
  <si>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</si>
  <si>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</si>
  <si>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</si>
  <si>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</si>
  <si>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</si>
  <si>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</si>
  <si>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</si>
  <si>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</si>
  <si>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</si>
  <si>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</si>
  <si>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</si>
  <si>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</si>
  <si>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</si>
  <si>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</si>
  <si>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</si>
  <si>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</si>
  <si>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</si>
  <si>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</si>
  <si>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</si>
  <si>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</si>
  <si>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</si>
  <si>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</si>
  <si>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</si>
  <si>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</si>
  <si>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</si>
  <si>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</si>
  <si>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</si>
  <si>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</si>
  <si>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</si>
  <si>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</si>
  <si>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</si>
  <si>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</si>
  <si>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</si>
  <si>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</si>
  <si>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</si>
  <si>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</si>
  <si>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</si>
  <si>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</si>
  <si>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</si>
  <si>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</si>
  <si>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</si>
  <si>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</si>
  <si>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</si>
  <si>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</si>
  <si>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</si>
  <si>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</si>
  <si>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</si>
  <si>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</si>
  <si>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</si>
  <si>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</si>
  <si>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</si>
  <si>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</si>
  <si>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</si>
  <si>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</si>
  <si>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</si>
  <si>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</si>
  <si>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</si>
  <si>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</si>
  <si>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</si>
  <si>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</si>
  <si>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</si>
  <si>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</si>
  <si>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</si>
  <si>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</si>
  <si>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</si>
  <si>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</si>
  <si>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</si>
  <si>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</si>
  <si>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</si>
  <si>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</si>
  <si>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</si>
  <si>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</si>
  <si>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</si>
  <si>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</si>
  <si>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</si>
  <si>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</si>
  <si>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</si>
  <si>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</si>
  <si>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</si>
  <si>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</si>
  <si>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</si>
  <si>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</si>
  <si>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</si>
  <si>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</si>
  <si>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</si>
  <si>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</si>
  <si>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</si>
  <si>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</si>
  <si>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</si>
  <si>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</si>
  <si>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</si>
  <si>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</si>
  <si>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</si>
  <si>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</si>
  <si>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</si>
  <si>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</si>
  <si>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</si>
  <si>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</si>
  <si>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</si>
  <si>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</si>
  <si>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</si>
  <si>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</si>
  <si>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</si>
  <si>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</si>
  <si>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</si>
  <si>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</si>
  <si>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</si>
  <si>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</si>
  <si>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</si>
  <si>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</si>
  <si>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</si>
  <si>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</si>
  <si>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</si>
  <si>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</si>
  <si>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</si>
  <si>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</si>
  <si>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</si>
  <si>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</si>
  <si>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</si>
  <si>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</si>
  <si>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</si>
  <si>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</si>
  <si>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</si>
  <si>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</si>
  <si>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</si>
  <si>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</si>
  <si>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</si>
  <si>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</si>
  <si>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</si>
  <si>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</si>
  <si>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</si>
  <si>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</si>
  <si>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</si>
  <si>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</si>
  <si>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</si>
  <si>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</si>
  <si>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</si>
  <si>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</si>
  <si>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</si>
  <si>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</si>
  <si>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</si>
  <si>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</si>
  <si>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</si>
  <si>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</si>
  <si>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</si>
  <si>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</si>
  <si>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</si>
  <si>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</si>
  <si>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</si>
  <si>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</si>
  <si>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</si>
  <si>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</si>
  <si>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</si>
  <si>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</si>
  <si>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</si>
  <si>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</si>
  <si>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</si>
  <si>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</si>
  <si>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</si>
  <si>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</si>
  <si>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</si>
  <si>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</si>
  <si>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</si>
  <si>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</si>
  <si>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</si>
  <si>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</si>
  <si>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</si>
  <si>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</si>
  <si>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</si>
  <si>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</si>
  <si>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</si>
  <si>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</si>
  <si>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</si>
  <si>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</si>
  <si>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</si>
  <si>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</si>
  <si>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</si>
  <si>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</si>
  <si>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</si>
  <si>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</si>
  <si>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</si>
  <si>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</si>
  <si>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</si>
  <si>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</si>
  <si>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</si>
  <si>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</si>
  <si>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</si>
  <si>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</si>
  <si>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</si>
  <si>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</si>
  <si>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</si>
  <si>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</si>
  <si>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</si>
  <si>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</si>
  <si>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</si>
  <si>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</si>
  <si>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</si>
  <si>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</si>
  <si>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</si>
  <si>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</si>
  <si>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</si>
  <si>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</si>
  <si>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</si>
  <si>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</si>
  <si>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</si>
  <si>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</si>
  <si>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</si>
  <si>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</si>
  <si>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</si>
  <si>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</si>
  <si>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</si>
  <si>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</si>
  <si>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</si>
  <si>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</si>
  <si>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</si>
  <si>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</si>
  <si>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</si>
  <si>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</si>
  <si>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</si>
  <si>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</si>
  <si>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</si>
  <si>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</si>
  <si>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</si>
  <si>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</si>
  <si>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</si>
  <si>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</si>
  <si>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</si>
  <si>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</si>
  <si>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</si>
  <si>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</si>
  <si>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</si>
  <si>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</si>
  <si>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</si>
  <si>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</si>
  <si>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</si>
  <si>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</si>
  <si>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</si>
  <si>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</si>
  <si>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</si>
  <si>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</si>
  <si>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</si>
  <si>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</si>
  <si>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</si>
  <si>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</si>
  <si>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</si>
  <si>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</si>
  <si>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</si>
  <si>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</si>
  <si>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</si>
  <si>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</si>
  <si>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</si>
  <si>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</si>
  <si>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</si>
  <si>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</si>
  <si>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</si>
  <si>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</si>
  <si>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</si>
  <si>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</si>
  <si>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</si>
  <si>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</si>
  <si>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</si>
  <si>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</si>
  <si>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</si>
  <si>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</si>
  <si>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</si>
  <si>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</si>
  <si>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</si>
  <si>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</si>
  <si>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</si>
  <si>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</si>
  <si>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</si>
  <si>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</si>
  <si>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</si>
  <si>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</si>
  <si>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</si>
  <si>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</si>
  <si>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</si>
  <si>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</si>
  <si>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</si>
  <si>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</si>
  <si>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</si>
  <si>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</si>
  <si>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</si>
  <si>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</si>
  <si>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</si>
  <si>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</si>
  <si>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</si>
  <si>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</si>
  <si>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</si>
  <si>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</si>
  <si>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</si>
  <si>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</si>
  <si>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</si>
  <si>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</si>
  <si>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</si>
  <si>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</si>
  <si>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</si>
  <si>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</si>
  <si>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</si>
  <si>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</si>
  <si>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</si>
  <si>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</si>
  <si>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</si>
  <si>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</si>
  <si>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</si>
  <si>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</si>
  <si>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</si>
  <si>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</si>
  <si>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</si>
  <si>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</si>
  <si>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</si>
  <si>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</si>
  <si>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</si>
  <si>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</si>
  <si>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</si>
  <si>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</si>
  <si>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</si>
  <si>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</si>
  <si>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</si>
  <si>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</si>
  <si>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</si>
  <si>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</si>
  <si>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</si>
  <si>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</si>
  <si>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</si>
  <si>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</si>
  <si>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</si>
  <si>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</si>
  <si>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</si>
  <si>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</si>
  <si>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</si>
  <si>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</si>
  <si>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</si>
  <si>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</si>
  <si>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</si>
  <si>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</si>
  <si>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</si>
  <si>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</si>
  <si>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</si>
  <si>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</si>
  <si>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</si>
  <si>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</si>
  <si>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</si>
  <si>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</si>
  <si>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</si>
  <si>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</si>
  <si>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</si>
  <si>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</si>
  <si>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</si>
  <si>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</si>
  <si>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</si>
  <si>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</si>
  <si>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</si>
  <si>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</si>
  <si>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</si>
  <si>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</si>
  <si>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</si>
  <si>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</si>
  <si>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</si>
  <si>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</si>
  <si>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</si>
  <si>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</si>
  <si>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</si>
  <si>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</si>
  <si>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</si>
  <si>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</si>
  <si>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</si>
  <si>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</si>
  <si>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</si>
  <si>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</si>
  <si>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</si>
  <si>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</si>
  <si>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</si>
  <si>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</si>
  <si>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</si>
  <si>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</si>
  <si>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</si>
  <si>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</si>
  <si>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</si>
  <si>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</si>
  <si>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</si>
  <si>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</si>
  <si>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</si>
  <si>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</si>
  <si>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</si>
  <si>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</si>
  <si>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</si>
  <si>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</si>
  <si>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</si>
  <si>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</si>
  <si>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</si>
  <si>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</si>
  <si>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</si>
  <si>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</si>
  <si>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</si>
  <si>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</si>
  <si>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</si>
  <si>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</si>
  <si>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</si>
  <si>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</si>
  <si>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</si>
  <si>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</si>
  <si>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</si>
  <si>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</si>
  <si>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</si>
  <si>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</si>
  <si>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</si>
  <si>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</si>
  <si>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</si>
  <si>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</si>
  <si>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</si>
  <si>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</si>
  <si>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</si>
  <si>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</si>
  <si>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</si>
  <si>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</si>
  <si>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</si>
  <si>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</si>
  <si>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</si>
  <si>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</si>
  <si>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</si>
  <si>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</si>
  <si>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</si>
  <si>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</si>
  <si>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</si>
  <si>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</si>
  <si>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</si>
  <si>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</si>
  <si>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</si>
  <si>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</si>
  <si>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</si>
  <si>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</si>
  <si>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</si>
  <si>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</si>
  <si>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</si>
  <si>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</si>
  <si>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</si>
  <si>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</si>
  <si>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</si>
  <si>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</si>
  <si>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</si>
  <si>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</si>
  <si>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</si>
  <si>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</si>
  <si>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</si>
  <si>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</si>
  <si>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</si>
  <si>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</si>
  <si>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</si>
  <si>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</si>
  <si>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</si>
  <si>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</si>
  <si>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</si>
  <si>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</si>
  <si>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</si>
  <si>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</si>
  <si>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</si>
  <si>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</si>
  <si>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</si>
  <si>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</si>
  <si>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</si>
  <si>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</si>
  <si>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</si>
  <si>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</si>
  <si>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</si>
  <si>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</si>
  <si>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</si>
  <si>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</si>
  <si>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</si>
  <si>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</si>
  <si>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</si>
  <si>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</si>
  <si>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</si>
  <si>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</si>
  <si>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</si>
  <si>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</si>
  <si>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</si>
  <si>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</si>
  <si>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</si>
  <si>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</si>
  <si>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</si>
  <si>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</si>
  <si>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</si>
  <si>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</si>
  <si>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</si>
  <si>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</si>
  <si>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</si>
  <si>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</si>
  <si>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</si>
  <si>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</si>
  <si>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</si>
  <si>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</si>
  <si>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</si>
  <si>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</si>
  <si>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</si>
  <si>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</si>
  <si>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</si>
  <si>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</si>
  <si>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</si>
  <si>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</si>
  <si>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</si>
  <si>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</si>
  <si>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</si>
  <si>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</si>
  <si>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</si>
  <si>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</si>
  <si>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</si>
  <si>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</si>
  <si>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</si>
  <si>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</si>
  <si>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</si>
  <si>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</si>
  <si>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</si>
  <si>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</si>
  <si>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</si>
  <si>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</si>
  <si>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</si>
  <si>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</si>
  <si>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</si>
  <si>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</si>
  <si>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</si>
  <si>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</si>
  <si>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</si>
  <si>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</si>
  <si>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</si>
  <si>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</si>
  <si>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</si>
  <si>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</si>
  <si>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</si>
  <si>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</si>
  <si>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</si>
  <si>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</si>
  <si>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</si>
  <si>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</si>
  <si>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</si>
  <si>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</si>
  <si>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</si>
  <si>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</si>
  <si>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</si>
  <si>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</si>
  <si>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</si>
  <si>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</si>
  <si>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</si>
  <si>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</si>
  <si>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</si>
  <si>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</si>
  <si>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</si>
  <si>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</si>
  <si>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</si>
  <si>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</si>
  <si>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</si>
  <si>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</si>
  <si>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</si>
  <si>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</si>
  <si>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</si>
  <si>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</si>
  <si>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</si>
  <si>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</si>
  <si>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</si>
  <si>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</si>
  <si>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</si>
  <si>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</si>
  <si>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</si>
  <si>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</si>
  <si>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</si>
  <si>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</si>
  <si>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</si>
  <si>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</si>
  <si>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</si>
  <si>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</si>
  <si>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</si>
  <si>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</si>
  <si>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</si>
  <si>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</si>
  <si>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</si>
  <si>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</si>
  <si>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</si>
  <si>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</si>
  <si>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</si>
  <si>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</si>
  <si>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</si>
  <si>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</si>
  <si>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</si>
  <si>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</si>
  <si>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</si>
  <si>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</si>
  <si>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</si>
  <si>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</si>
  <si>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</si>
  <si>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</si>
  <si>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</si>
  <si>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</si>
  <si>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</si>
  <si>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</si>
  <si>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</si>
  <si>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</si>
  <si>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</si>
  <si>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</si>
  <si>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</si>
  <si>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</si>
  <si>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</si>
  <si>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</si>
  <si>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</si>
  <si>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</si>
  <si>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</si>
  <si>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</si>
  <si>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</si>
  <si>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</si>
  <si>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</si>
  <si>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</si>
  <si>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</si>
  <si>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</si>
  <si>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</si>
  <si>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</si>
  <si>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</si>
  <si>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</si>
  <si>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</si>
  <si>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</si>
  <si>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</si>
  <si>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</si>
  <si>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</si>
  <si>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</si>
  <si>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</si>
  <si>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</si>
  <si>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</si>
  <si>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</si>
  <si>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</si>
  <si>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</si>
  <si>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</si>
  <si>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</si>
  <si>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</si>
  <si>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</si>
  <si>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</si>
  <si>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</si>
  <si>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</si>
  <si>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</si>
  <si>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</si>
  <si>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</si>
  <si>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</si>
  <si>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</si>
  <si>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</si>
  <si>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</si>
  <si>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</si>
  <si>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</si>
  <si>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</si>
  <si>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</si>
  <si>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</si>
  <si>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</si>
  <si>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</si>
  <si>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</si>
  <si>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</si>
  <si>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</si>
  <si>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</si>
  <si>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</si>
  <si>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</si>
  <si>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</si>
  <si>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</si>
  <si>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</si>
  <si>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</si>
  <si>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</si>
  <si>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</si>
  <si>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</si>
  <si>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</si>
  <si>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</si>
  <si>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</si>
  <si>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</si>
  <si>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</si>
  <si>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</si>
  <si>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</si>
  <si>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</si>
  <si>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</si>
  <si>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</si>
  <si>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</si>
  <si>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</si>
  <si>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</si>
  <si>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</si>
  <si>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</si>
  <si>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</si>
  <si>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</si>
  <si>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</si>
  <si>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</si>
  <si>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</si>
  <si>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</si>
  <si>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</si>
  <si>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</si>
  <si>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</si>
  <si>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</si>
  <si>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</si>
  <si>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</si>
  <si>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</si>
  <si>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</si>
  <si>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</si>
  <si>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</si>
  <si>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</si>
  <si>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</si>
  <si>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</si>
  <si>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</si>
  <si>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</si>
  <si>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</si>
  <si>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</si>
  <si>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</si>
  <si>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</si>
  <si>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</si>
  <si>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</si>
  <si>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</si>
  <si>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</si>
  <si>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</si>
  <si>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</si>
  <si>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</si>
  <si>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</si>
  <si>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</si>
  <si>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</si>
  <si>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</si>
  <si>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</si>
  <si>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</si>
  <si>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</si>
  <si>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</si>
  <si>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</si>
  <si>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</si>
  <si>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</si>
  <si>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</si>
  <si>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</si>
  <si>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</si>
  <si>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</si>
  <si>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</si>
  <si>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</si>
  <si>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</si>
  <si>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</si>
  <si>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</si>
  <si>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</si>
  <si>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</si>
  <si>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</si>
  <si>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</si>
  <si>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</si>
  <si>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</si>
  <si>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</si>
  <si>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</si>
  <si>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</si>
  <si>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</si>
  <si>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</si>
  <si>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</si>
  <si>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</si>
  <si>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</si>
  <si>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</si>
  <si>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</si>
  <si>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</si>
  <si>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</si>
  <si>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</si>
  <si>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</si>
  <si>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</si>
  <si>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</si>
  <si>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</si>
  <si>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</si>
  <si>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</si>
  <si>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</si>
  <si>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</si>
  <si>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</si>
  <si>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</si>
  <si>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</si>
  <si>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</si>
  <si>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</si>
  <si>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</si>
  <si>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</si>
  <si>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</si>
  <si>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</si>
  <si>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</si>
  <si>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</si>
  <si>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</si>
  <si>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</si>
  <si>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</si>
  <si>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</si>
  <si>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</si>
  <si>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</si>
  <si>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</si>
  <si>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</si>
  <si>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</si>
  <si>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</si>
  <si>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</si>
  <si>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</si>
  <si>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</si>
  <si>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</si>
  <si>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</si>
  <si>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</si>
  <si>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</si>
  <si>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</si>
  <si>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</si>
  <si>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</si>
  <si>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</si>
  <si>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</si>
  <si>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</si>
  <si>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</si>
  <si>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</si>
  <si>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</si>
  <si>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</si>
  <si>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</si>
  <si>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</si>
  <si>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</si>
  <si>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</si>
  <si>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</si>
  <si>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</si>
  <si>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</si>
  <si>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</si>
  <si>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</si>
  <si>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</si>
  <si>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</si>
  <si>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</si>
  <si>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</si>
  <si>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</si>
  <si>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</si>
  <si>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</si>
  <si>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</si>
  <si>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</si>
  <si>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</si>
  <si>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</si>
  <si>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</si>
  <si>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</si>
  <si>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</si>
  <si>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</si>
  <si>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</si>
  <si>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</si>
  <si>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</si>
  <si>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</si>
  <si>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</si>
  <si>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</si>
  <si>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</si>
  <si>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</si>
  <si>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</si>
  <si>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</si>
  <si>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</si>
  <si>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</si>
  <si>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</si>
  <si>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</si>
  <si>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</si>
  <si>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</si>
  <si>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</si>
  <si>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</si>
  <si>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</si>
  <si>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</si>
  <si>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</si>
  <si>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</si>
  <si>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</si>
  <si>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</si>
  <si>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</si>
  <si>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</si>
  <si>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</si>
  <si>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</si>
  <si>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</si>
  <si>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</si>
  <si>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</si>
  <si>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</si>
  <si>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</si>
  <si>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</si>
  <si>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</si>
  <si>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</si>
  <si>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</si>
  <si>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</si>
  <si>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</si>
  <si>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</si>
  <si>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</si>
  <si>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</si>
  <si>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</si>
  <si>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</si>
  <si>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</si>
  <si>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</si>
  <si>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</si>
  <si>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</si>
  <si>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</si>
  <si>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</si>
  <si>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</si>
  <si>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</si>
  <si>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</si>
  <si>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</si>
  <si>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</si>
  <si>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</si>
  <si>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</si>
  <si>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</si>
  <si>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</si>
  <si>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</si>
  <si>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</si>
  <si>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</si>
  <si>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</si>
  <si>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</si>
  <si>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</si>
  <si>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</si>
  <si>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</si>
  <si>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</si>
  <si>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</si>
  <si>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</si>
  <si>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</si>
  <si>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</si>
  <si>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</si>
  <si>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</si>
  <si>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</si>
  <si>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</si>
  <si>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</si>
  <si>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</si>
  <si>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</si>
  <si>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</si>
  <si>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</si>
  <si>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</si>
  <si>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</si>
  <si>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</si>
  <si>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</si>
  <si>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</si>
  <si>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</si>
  <si>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</si>
  <si>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</si>
  <si>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</si>
  <si>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</si>
  <si>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</si>
  <si>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</si>
  <si>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</si>
  <si>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</si>
  <si>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</si>
  <si>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</si>
  <si>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</si>
  <si>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</si>
  <si>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</si>
  <si>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</si>
  <si>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</si>
  <si>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</si>
  <si>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</si>
  <si>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</si>
  <si>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</si>
  <si>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</si>
  <si>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</si>
  <si>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</si>
  <si>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</si>
  <si>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</si>
  <si>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</si>
  <si>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</si>
  <si>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</si>
  <si>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</si>
  <si>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</si>
  <si>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</si>
  <si>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</si>
  <si>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</si>
  <si>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</si>
  <si>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</si>
  <si>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</si>
  <si>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</si>
  <si>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</si>
  <si>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</si>
  <si>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</si>
  <si>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</si>
  <si>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</si>
  <si>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</si>
  <si>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</si>
  <si>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</si>
  <si>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</si>
  <si>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</si>
  <si>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</si>
  <si>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</si>
  <si>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</si>
  <si>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</si>
  <si>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</si>
  <si>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</si>
  <si>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</si>
  <si>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</si>
  <si>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</si>
  <si>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</si>
  <si>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</si>
  <si>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</si>
  <si>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</si>
  <si>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</si>
  <si>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</si>
  <si>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</si>
  <si>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</si>
  <si>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</si>
  <si>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</si>
  <si>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</si>
  <si>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</si>
  <si>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</si>
  <si>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</si>
  <si>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</si>
  <si>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</si>
  <si>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</si>
  <si>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</si>
  <si>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</si>
  <si>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</si>
  <si>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</si>
  <si>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</si>
  <si>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</si>
  <si>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</si>
  <si>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</si>
  <si>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</si>
  <si>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</si>
  <si>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</si>
  <si>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</si>
  <si>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</si>
  <si>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</si>
  <si>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</si>
  <si>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</si>
  <si>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</si>
  <si>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</si>
  <si>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</si>
  <si>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</si>
  <si>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</si>
  <si>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</si>
  <si>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</si>
  <si>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</si>
  <si>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</si>
  <si>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</si>
  <si>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</si>
  <si>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</si>
  <si>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</si>
  <si>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</si>
  <si>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</si>
  <si>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</si>
  <si>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</si>
  <si>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</si>
  <si>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</si>
  <si>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</si>
  <si>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</si>
  <si>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</si>
  <si>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</si>
  <si>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</si>
  <si>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</si>
  <si>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</si>
  <si>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</si>
  <si>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</si>
  <si>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</si>
  <si>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</si>
  <si>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</si>
  <si>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</si>
  <si>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</si>
  <si>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</si>
  <si>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</si>
  <si>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</si>
  <si>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</si>
  <si>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</si>
  <si>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</si>
  <si>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</si>
  <si>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</si>
  <si>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</si>
  <si>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</si>
  <si>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</si>
  <si>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</si>
  <si>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</si>
  <si>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</si>
  <si>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</si>
  <si>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</si>
  <si>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</si>
  <si>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</si>
  <si>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</si>
  <si>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</si>
  <si>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</si>
  <si>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</si>
  <si>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</si>
  <si>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</si>
  <si>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</si>
  <si>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</si>
  <si>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</si>
  <si>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</si>
  <si>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</si>
  <si>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</si>
  <si>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</si>
  <si>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</si>
  <si>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</si>
  <si>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</si>
  <si>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</si>
  <si>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</si>
  <si>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</si>
  <si>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</si>
  <si>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</si>
  <si>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</si>
  <si>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</si>
  <si>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</si>
  <si>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</si>
  <si>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</si>
  <si>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</si>
  <si>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</si>
  <si>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</si>
  <si>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</si>
  <si>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</si>
  <si>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</si>
  <si>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</si>
  <si>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</si>
  <si>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</si>
  <si>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</si>
  <si>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</si>
  <si>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</si>
  <si>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</si>
  <si>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</si>
  <si>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</si>
  <si>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</si>
  <si>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</si>
  <si>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</si>
  <si>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</si>
  <si>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</si>
  <si>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</si>
  <si>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</si>
  <si>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</si>
  <si>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</si>
  <si>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</si>
  <si>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</si>
  <si>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</si>
  <si>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</si>
  <si>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</si>
  <si>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</si>
  <si>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</si>
  <si>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</si>
  <si>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</si>
  <si>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</si>
  <si>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</si>
  <si>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</si>
  <si>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</si>
  <si>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</si>
  <si>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</si>
  <si>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</si>
  <si>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</si>
  <si>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</si>
  <si>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</si>
  <si>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</si>
  <si>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</si>
  <si>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</si>
  <si>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</si>
  <si>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</si>
  <si>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</si>
  <si>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</si>
  <si>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</si>
  <si>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</si>
  <si>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</si>
  <si>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</si>
  <si>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</si>
  <si>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</si>
  <si>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</si>
  <si>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</si>
  <si>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</si>
  <si>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</si>
  <si>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</si>
  <si>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</si>
  <si>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</si>
  <si>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</si>
  <si>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</si>
  <si>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</si>
  <si>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</si>
  <si>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</si>
  <si>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</si>
  <si>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</si>
  <si>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</si>
  <si>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</si>
  <si>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</si>
  <si>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</si>
  <si>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</si>
  <si>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</si>
  <si>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</si>
  <si>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</si>
  <si>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</si>
  <si>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</si>
  <si>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</si>
  <si>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</si>
  <si>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</si>
  <si>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</si>
  <si>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</si>
  <si>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</si>
  <si>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</si>
  <si>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</si>
  <si>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</si>
  <si>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</si>
  <si>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</si>
  <si>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</si>
  <si>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</si>
  <si>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</si>
  <si>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</si>
  <si>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</si>
  <si>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</si>
  <si>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</si>
  <si>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</si>
  <si>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</si>
  <si>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</si>
  <si>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</si>
  <si>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</si>
  <si>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</si>
  <si>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</si>
  <si>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</si>
  <si>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</si>
  <si>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</si>
  <si>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</si>
  <si>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</si>
  <si>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</si>
  <si>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</si>
  <si>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</si>
  <si>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</si>
  <si>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</si>
  <si>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</si>
  <si>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</si>
  <si>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</si>
  <si>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</si>
  <si>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</si>
  <si>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</si>
  <si>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</si>
  <si>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</si>
  <si>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</si>
  <si>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</si>
  <si>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</si>
  <si>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</si>
  <si>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</si>
  <si>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</si>
  <si>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</si>
  <si>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</si>
  <si>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</si>
  <si>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</si>
  <si>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</si>
  <si>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</si>
  <si>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</si>
  <si>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</si>
  <si>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</si>
  <si>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</si>
  <si>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</si>
  <si>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</si>
  <si>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</si>
  <si>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</si>
  <si>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</si>
  <si>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</si>
  <si>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</si>
  <si>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</si>
  <si>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</si>
  <si>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</si>
  <si>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</si>
  <si>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</si>
  <si>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</si>
  <si>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</si>
  <si>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</si>
  <si>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</si>
  <si>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</si>
  <si>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</si>
  <si>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</si>
  <si>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</si>
  <si>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</si>
  <si>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</si>
  <si>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</si>
  <si>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</si>
  <si>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</si>
  <si>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</si>
  <si>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</si>
  <si>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</si>
  <si>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</si>
  <si>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</si>
  <si>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</si>
  <si>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</si>
  <si>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</si>
  <si>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</si>
  <si>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</si>
  <si>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</si>
  <si>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</si>
  <si>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</si>
  <si>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</si>
  <si>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</si>
  <si>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</si>
  <si>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</si>
  <si>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</si>
  <si>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</si>
  <si>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</si>
  <si>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</si>
  <si>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</si>
  <si>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</si>
  <si>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</si>
  <si>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</si>
  <si>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</si>
  <si>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</si>
  <si>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</si>
  <si>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</si>
  <si>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</si>
  <si>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</si>
  <si>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</si>
  <si>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</si>
  <si>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</si>
  <si>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</si>
  <si>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</si>
  <si>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</si>
  <si>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</si>
  <si>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</si>
  <si>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</si>
  <si>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</si>
  <si>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</si>
  <si>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</si>
  <si>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</si>
  <si>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</si>
  <si>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</si>
  <si>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</si>
  <si>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</si>
  <si>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</si>
  <si>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</si>
  <si>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</si>
  <si>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</si>
  <si>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</si>
  <si>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</si>
  <si>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</si>
  <si>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</si>
  <si>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</si>
  <si>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</si>
  <si>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</si>
  <si>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</si>
  <si>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</si>
  <si>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</si>
  <si>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</si>
  <si>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</si>
  <si>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</si>
  <si>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</si>
  <si>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</si>
  <si>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</si>
  <si>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</si>
  <si>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</si>
  <si>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</si>
  <si>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</si>
  <si>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</si>
  <si>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</si>
  <si>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</si>
  <si>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</si>
  <si>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</si>
  <si>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</si>
  <si>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</si>
  <si>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</si>
  <si>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</si>
  <si>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</si>
  <si>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</si>
  <si>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</si>
  <si>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</si>
  <si>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</si>
  <si>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</si>
  <si>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</si>
  <si>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</si>
  <si>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</si>
  <si>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</si>
  <si>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</si>
  <si>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</si>
  <si>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</si>
  <si>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</si>
  <si>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</si>
  <si>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</si>
  <si>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</si>
  <si>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</si>
  <si>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</si>
  <si>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</si>
  <si>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</si>
  <si>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</si>
  <si>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</si>
  <si>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</si>
  <si>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</si>
  <si>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</si>
  <si>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</si>
  <si>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</si>
  <si>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</si>
  <si>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</si>
  <si>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</si>
  <si>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</si>
  <si>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</si>
  <si>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</si>
  <si>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</si>
  <si>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</si>
  <si>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</si>
  <si>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</si>
  <si>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</si>
  <si>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</si>
  <si>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</si>
  <si>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</si>
  <si>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</si>
  <si>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</si>
  <si>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</si>
  <si>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</si>
  <si>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</si>
  <si>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</si>
  <si>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</si>
  <si>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</si>
  <si>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</si>
  <si>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</si>
  <si>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</si>
  <si>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</si>
  <si>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</si>
  <si>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</si>
  <si>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</si>
  <si>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</si>
  <si>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</si>
  <si>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</si>
  <si>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</si>
  <si>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</si>
  <si>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</si>
  <si>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</si>
  <si>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</si>
  <si>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</si>
  <si>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</si>
  <si>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</si>
  <si>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</si>
  <si>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</si>
  <si>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</si>
  <si>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</si>
  <si>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</si>
  <si>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</si>
  <si>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</si>
  <si>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</si>
  <si>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</si>
  <si>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</si>
  <si>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</si>
  <si>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</si>
  <si>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</si>
  <si>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</si>
  <si>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</si>
  <si>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</si>
  <si>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</si>
  <si>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</si>
  <si>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</si>
  <si>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</si>
  <si>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</si>
  <si>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</si>
  <si>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</si>
  <si>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</si>
  <si>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</si>
  <si>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</si>
  <si>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</si>
  <si>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</si>
  <si>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</si>
  <si>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</si>
  <si>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</si>
  <si>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</si>
  <si>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</si>
  <si>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</si>
  <si>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</si>
  <si>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</si>
  <si>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</si>
  <si>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</si>
  <si>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</si>
  <si>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</si>
  <si>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</si>
  <si>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</si>
  <si>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</si>
  <si>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</si>
  <si>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</si>
  <si>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</si>
  <si>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</si>
  <si>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</si>
  <si>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</si>
  <si>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</si>
  <si>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</si>
  <si>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</si>
  <si>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</si>
  <si>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</si>
  <si>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</si>
  <si>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</si>
  <si>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</si>
  <si>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</si>
  <si>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</si>
  <si>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</si>
  <si>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</si>
  <si>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</si>
  <si>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</si>
  <si>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</si>
  <si>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</si>
  <si>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</si>
  <si>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</si>
  <si>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</si>
  <si>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</si>
  <si>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</si>
  <si>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</si>
  <si>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</si>
  <si>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</si>
  <si>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</si>
  <si>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</si>
  <si>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</si>
  <si>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</si>
  <si>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</si>
  <si>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</si>
  <si>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</si>
  <si>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</si>
  <si>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</si>
  <si>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</si>
  <si>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</si>
  <si>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</si>
  <si>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</si>
  <si>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</si>
  <si>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</si>
  <si>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</si>
  <si>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</si>
  <si>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</si>
  <si>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</si>
  <si>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</si>
  <si>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</si>
  <si>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</si>
  <si>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</si>
  <si>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</si>
  <si>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</si>
  <si>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</si>
  <si>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</si>
  <si>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</si>
  <si>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</si>
  <si>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</si>
  <si>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</si>
  <si>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</si>
  <si>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</si>
  <si>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</si>
  <si>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</si>
  <si>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</si>
  <si>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</si>
  <si>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</si>
  <si>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</si>
  <si>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</si>
  <si>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</si>
  <si>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</si>
  <si>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</si>
  <si>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</si>
  <si>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</si>
  <si>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</si>
  <si>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</si>
  <si>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</si>
  <si>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</si>
  <si>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</si>
  <si>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</si>
  <si>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</si>
  <si>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</si>
  <si>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</si>
  <si>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</si>
  <si>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</si>
  <si>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</si>
  <si>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</si>
  <si>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</si>
  <si>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</si>
  <si>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</si>
  <si>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</si>
  <si>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</si>
  <si>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</si>
  <si>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</si>
  <si>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</si>
  <si>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</si>
  <si>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</si>
  <si>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</si>
  <si>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</si>
  <si>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</si>
  <si>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</si>
  <si>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</si>
  <si>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</si>
  <si>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</si>
  <si>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</si>
  <si>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</si>
  <si>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</si>
  <si>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</si>
  <si>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</si>
  <si>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</si>
  <si>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</si>
  <si>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</si>
  <si>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</si>
  <si>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</si>
  <si>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</si>
  <si>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</si>
  <si>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</si>
  <si>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</si>
  <si>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</si>
  <si>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</si>
  <si>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</si>
  <si>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</si>
  <si>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</si>
  <si>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</si>
  <si>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</si>
  <si>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</si>
  <si>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</si>
  <si>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</si>
  <si>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</si>
  <si>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</si>
  <si>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</si>
  <si>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</si>
  <si>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</si>
  <si>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</si>
  <si>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</si>
  <si>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</si>
  <si>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</si>
  <si>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</si>
  <si>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</si>
  <si>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</si>
  <si>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</si>
  <si>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</si>
  <si>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</si>
  <si>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</si>
  <si>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</si>
  <si>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</si>
  <si>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</si>
  <si>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</si>
  <si>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</si>
  <si>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</si>
  <si>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</si>
  <si>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</si>
  <si>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</si>
  <si>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</si>
  <si>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</si>
  <si>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</si>
  <si>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</si>
  <si>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</si>
  <si>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</si>
  <si>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</si>
  <si>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</si>
  <si>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</si>
  <si>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</si>
  <si>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</si>
  <si>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</si>
  <si>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</si>
  <si>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</si>
  <si>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</si>
  <si>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</si>
  <si>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</si>
  <si>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</si>
  <si>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</si>
  <si>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</si>
  <si>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</si>
  <si>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</si>
  <si>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</si>
  <si>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</si>
  <si>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</si>
  <si>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</si>
  <si>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</si>
  <si>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</si>
  <si>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</si>
  <si>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</si>
  <si>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</si>
  <si>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</si>
  <si>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</si>
  <si>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</si>
  <si>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</si>
  <si>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</si>
  <si>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</si>
  <si>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</si>
  <si>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</si>
  <si>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</si>
  <si>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</si>
  <si>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</si>
  <si>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</si>
  <si>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</si>
  <si>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</si>
  <si>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</si>
  <si>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</si>
  <si>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</si>
  <si>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</si>
  <si>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</si>
  <si>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</si>
  <si>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</si>
  <si>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</si>
  <si>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</si>
  <si>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</si>
  <si>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</si>
  <si>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</si>
  <si>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</si>
  <si>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</si>
  <si>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</si>
  <si>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</si>
  <si>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</si>
  <si>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</si>
  <si>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</si>
  <si>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</si>
  <si>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</si>
  <si>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</si>
  <si>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</si>
  <si>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</si>
  <si>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</si>
  <si>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</si>
  <si>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</si>
  <si>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</si>
  <si>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</si>
  <si>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</si>
  <si>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</si>
  <si>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</si>
  <si>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</si>
  <si>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</si>
  <si>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</si>
  <si>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</si>
  <si>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</si>
  <si>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</si>
  <si>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</si>
  <si>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</si>
  <si>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</si>
  <si>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</si>
  <si>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</si>
  <si>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</si>
  <si>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</si>
  <si>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</si>
  <si>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</si>
  <si>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</si>
  <si>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</si>
  <si>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</si>
  <si>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</si>
  <si>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</si>
  <si>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</si>
  <si>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</si>
  <si>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</si>
  <si>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</si>
  <si>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</si>
  <si>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</si>
  <si>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</si>
  <si>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</si>
  <si>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</si>
  <si>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</si>
  <si>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</si>
  <si>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</si>
  <si>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</si>
  <si>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</si>
  <si>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</si>
  <si>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</si>
  <si>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</si>
  <si>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</si>
  <si>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</si>
  <si>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</si>
  <si>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</si>
  <si>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</si>
  <si>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</si>
  <si>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</si>
  <si>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</si>
  <si>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</si>
  <si>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</si>
  <si>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</si>
  <si>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</si>
  <si>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</si>
  <si>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</si>
  <si>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</si>
  <si>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</si>
  <si>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</si>
  <si>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</si>
  <si>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</si>
  <si>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</si>
  <si>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</si>
  <si>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</si>
  <si>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</si>
  <si>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</si>
  <si>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</si>
  <si>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</si>
  <si>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</si>
  <si>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</si>
  <si>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</si>
  <si>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</si>
  <si>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</si>
  <si>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</si>
  <si>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</si>
  <si>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</si>
  <si>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</si>
  <si>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</si>
  <si>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</si>
  <si>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</si>
  <si>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</si>
  <si>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</si>
  <si>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</si>
  <si>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</si>
  <si>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</si>
  <si>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</si>
  <si>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</si>
  <si>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</si>
  <si>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</si>
  <si>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</si>
  <si>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</si>
  <si>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</si>
  <si>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</si>
  <si>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</si>
  <si>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</si>
  <si>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</si>
  <si>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</si>
  <si>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</si>
  <si>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</si>
  <si>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</si>
  <si>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</si>
  <si>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</si>
  <si>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</si>
  <si>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</si>
  <si>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</si>
  <si>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</si>
  <si>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</si>
  <si>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</si>
  <si>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</si>
  <si>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</si>
  <si>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</si>
  <si>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</si>
  <si>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</si>
  <si>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</si>
  <si>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</si>
  <si>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</si>
  <si>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</si>
  <si>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</si>
  <si>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</si>
  <si>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</si>
  <si>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</si>
  <si>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</si>
  <si>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</si>
  <si>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</si>
  <si>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</si>
  <si>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</si>
  <si>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</si>
  <si>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</si>
  <si>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</si>
  <si>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</si>
  <si>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</si>
  <si>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</si>
  <si>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</si>
  <si>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</si>
  <si>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</si>
  <si>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</si>
  <si>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</si>
  <si>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</si>
  <si>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</si>
  <si>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</si>
  <si>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</si>
  <si>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</si>
  <si>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</si>
  <si>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</si>
  <si>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</si>
  <si>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</si>
  <si>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</si>
  <si>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</si>
  <si>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</si>
  <si>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</si>
  <si>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</si>
  <si>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</si>
  <si>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</si>
  <si>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</si>
  <si>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</si>
  <si>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</si>
  <si>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</si>
  <si>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</si>
  <si>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</si>
  <si>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</si>
  <si>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</si>
  <si>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</si>
  <si>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</si>
  <si>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</si>
  <si>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</si>
  <si>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</si>
  <si>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</si>
  <si>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</si>
  <si>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</si>
  <si>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</si>
  <si>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</si>
  <si>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</si>
  <si>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</si>
  <si>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</si>
  <si>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</si>
  <si>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</si>
  <si>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</si>
  <si>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</si>
  <si>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</si>
  <si>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</si>
  <si>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</si>
  <si>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</si>
  <si>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</si>
  <si>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</si>
  <si>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</si>
  <si>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</si>
  <si>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</si>
  <si>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</si>
  <si>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</si>
  <si>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</si>
  <si>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</si>
  <si>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</si>
  <si>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</si>
  <si>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</si>
  <si>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</si>
  <si>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</si>
  <si>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</si>
  <si>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</si>
  <si>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</si>
  <si>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</si>
  <si>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</si>
  <si>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</si>
  <si>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</si>
  <si>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</si>
  <si>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</si>
  <si>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</si>
  <si>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</si>
  <si>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</si>
  <si>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</si>
  <si>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</si>
  <si>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</si>
  <si>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</si>
  <si>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</si>
  <si>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</si>
  <si>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</si>
  <si>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</si>
  <si>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</si>
  <si>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</si>
  <si>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</si>
  <si>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</si>
  <si>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</si>
  <si>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</si>
  <si>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</si>
  <si>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</si>
  <si>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</si>
  <si>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</si>
  <si>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</si>
  <si>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</si>
  <si>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</si>
  <si>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</si>
  <si>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</si>
  <si>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</si>
  <si>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</si>
  <si>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</si>
  <si>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</si>
  <si>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</si>
  <si>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</si>
  <si>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</si>
  <si>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</si>
  <si>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</si>
  <si>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</si>
  <si>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</si>
  <si>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</si>
  <si>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</si>
  <si>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</si>
  <si>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</si>
  <si>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</si>
  <si>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</si>
  <si>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</si>
  <si>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</si>
  <si>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</si>
  <si>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</si>
  <si>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</si>
  <si>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</si>
  <si>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</si>
  <si>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</si>
  <si>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</si>
  <si>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</si>
  <si>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</si>
  <si>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</si>
  <si>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</si>
  <si>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</si>
  <si>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</si>
  <si>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</si>
  <si>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</si>
  <si>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</si>
  <si>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</si>
  <si>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</si>
  <si>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</si>
  <si>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</si>
  <si>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</si>
  <si>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</si>
  <si>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</si>
  <si>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</si>
  <si>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</si>
  <si>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</si>
  <si>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</si>
  <si>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</si>
  <si>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</si>
  <si>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</si>
  <si>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</si>
  <si>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</si>
  <si>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</si>
  <si>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</si>
  <si>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</si>
  <si>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</si>
  <si>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</si>
  <si>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</si>
  <si>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</si>
  <si>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</si>
  <si>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</si>
  <si>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</si>
  <si>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</si>
  <si>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</si>
  <si>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</si>
  <si>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</si>
  <si>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</si>
  <si>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</si>
  <si>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</si>
  <si>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</si>
  <si>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</si>
  <si>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</si>
  <si>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</si>
  <si>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</si>
  <si>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</si>
  <si>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</si>
  <si>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</si>
  <si>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</si>
  <si>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</si>
  <si>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</si>
  <si>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</si>
  <si>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</si>
  <si>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</si>
  <si>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</si>
  <si>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</si>
  <si>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</si>
  <si>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</si>
  <si>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</si>
  <si>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</si>
  <si>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</si>
  <si>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</si>
  <si>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</si>
  <si>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</si>
  <si>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</si>
  <si>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</si>
  <si>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</si>
  <si>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</si>
  <si>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</si>
  <si>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</si>
  <si>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</si>
  <si>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</si>
  <si>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</si>
  <si>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</si>
  <si>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</si>
  <si>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</si>
  <si>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</si>
  <si>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</si>
  <si>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</si>
  <si>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</si>
  <si>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</si>
  <si>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</si>
  <si>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</si>
  <si>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</si>
  <si>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</si>
  <si>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</si>
  <si>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</si>
  <si>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</si>
  <si>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</si>
  <si>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</si>
  <si>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</si>
  <si>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</si>
  <si>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</si>
  <si>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</si>
  <si>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</si>
  <si>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</si>
  <si>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</si>
  <si>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</si>
  <si>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</si>
  <si>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</si>
  <si>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</si>
  <si>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</si>
  <si>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</si>
  <si>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</si>
  <si>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</si>
  <si>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</si>
  <si>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</si>
  <si>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</si>
  <si>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</si>
  <si>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</si>
  <si>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</si>
  <si>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</si>
  <si>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</si>
  <si>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</si>
  <si>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</si>
  <si>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</si>
  <si>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</si>
  <si>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</si>
  <si>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</si>
  <si>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</si>
  <si>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</si>
  <si>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</si>
  <si>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</si>
  <si>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</si>
  <si>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</si>
  <si>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</si>
  <si>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</si>
  <si>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</si>
  <si>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</si>
  <si>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</si>
  <si>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</si>
  <si>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</si>
  <si>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</si>
  <si>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</si>
  <si>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</si>
  <si>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</si>
  <si>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</si>
  <si>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</si>
  <si>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</si>
  <si>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</si>
  <si>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</si>
  <si>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</si>
  <si>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</si>
  <si>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</si>
  <si>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</si>
  <si>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</si>
  <si>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</si>
  <si>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</si>
  <si>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</si>
  <si>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</si>
  <si>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</si>
  <si>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</si>
  <si>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</si>
  <si>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</si>
  <si>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</si>
  <si>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</si>
  <si>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</si>
  <si>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</si>
  <si>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</si>
  <si>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</si>
  <si>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</si>
  <si>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</si>
  <si>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</si>
  <si>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</si>
  <si>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</si>
  <si>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</si>
  <si>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</si>
  <si>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</si>
  <si>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</si>
  <si>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</si>
  <si>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</si>
  <si>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</si>
  <si>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</si>
  <si>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</si>
  <si>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</si>
  <si>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</si>
  <si>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</si>
  <si>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</si>
  <si>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</si>
  <si>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</si>
  <si>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</si>
  <si>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</si>
  <si>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</si>
  <si>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</si>
  <si>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</si>
  <si>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</si>
  <si>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</si>
  <si>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</si>
  <si>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</si>
  <si>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</si>
  <si>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</si>
  <si>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</si>
  <si>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</si>
  <si>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</si>
  <si>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</si>
  <si>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</si>
  <si>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</si>
  <si>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</si>
  <si>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</si>
  <si>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</si>
  <si>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</si>
  <si>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</si>
  <si>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</si>
  <si>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</si>
  <si>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</si>
  <si>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</si>
  <si>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</si>
  <si>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</si>
  <si>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</si>
  <si>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</si>
  <si>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</si>
  <si>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</si>
  <si>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</si>
  <si>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</si>
  <si>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</si>
  <si>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</si>
  <si>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</si>
  <si>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</si>
  <si>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</si>
  <si>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</si>
  <si>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</si>
  <si>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</si>
  <si>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</si>
  <si>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</si>
  <si>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</si>
  <si>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</si>
  <si>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</si>
  <si>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</si>
  <si>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</si>
  <si>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</si>
  <si>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</si>
  <si>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</si>
  <si>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</si>
  <si>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</si>
  <si>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</si>
  <si>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</si>
  <si>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</si>
  <si>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</si>
  <si>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</si>
  <si>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</si>
  <si>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</si>
  <si>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</si>
  <si>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</si>
  <si>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</si>
  <si>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</si>
  <si>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</si>
  <si>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</si>
  <si>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</si>
  <si>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</si>
  <si>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</si>
  <si>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</si>
  <si>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</si>
  <si>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</si>
  <si>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</si>
  <si>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</si>
  <si>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</si>
  <si>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</si>
  <si>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</si>
  <si>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</si>
  <si>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</si>
  <si>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</si>
  <si>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</si>
  <si>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</si>
  <si>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</si>
  <si>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</si>
  <si>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</si>
  <si>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</si>
  <si>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</si>
  <si>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</si>
  <si>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</si>
  <si>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</si>
  <si>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</si>
  <si>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</si>
  <si>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</si>
  <si>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</si>
  <si>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</si>
  <si>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</si>
  <si>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</si>
  <si>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</si>
  <si>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</si>
  <si>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</si>
  <si>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</si>
  <si>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</si>
  <si>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</si>
  <si>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</si>
  <si>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</si>
  <si>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</si>
  <si>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</si>
  <si>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</si>
  <si>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</si>
  <si>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</si>
  <si>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</si>
  <si>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</si>
  <si>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</si>
  <si>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</si>
  <si>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</si>
  <si>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</si>
  <si>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</si>
  <si>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</si>
  <si>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</si>
  <si>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</si>
  <si>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</si>
  <si>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</si>
  <si>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</si>
  <si>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</si>
  <si>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</si>
  <si>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</si>
  <si>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</si>
  <si>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</si>
  <si>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</si>
  <si>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</si>
  <si>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</si>
  <si>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</si>
  <si>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</si>
  <si>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</si>
  <si>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</si>
  <si>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</si>
  <si>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</si>
  <si>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</si>
  <si>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</si>
  <si>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</si>
  <si>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</si>
  <si>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</si>
  <si>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</si>
  <si>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</si>
  <si>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</si>
  <si>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</si>
  <si>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</si>
  <si>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</si>
  <si>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</si>
  <si>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</si>
  <si>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</si>
  <si>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</si>
  <si>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</si>
  <si>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</si>
  <si>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</si>
  <si>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</si>
  <si>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</si>
  <si>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</si>
  <si>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</si>
  <si>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</si>
  <si>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</si>
  <si>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</si>
  <si>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</si>
  <si>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</si>
  <si>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</si>
  <si>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</si>
  <si>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</si>
  <si>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</si>
  <si>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</si>
  <si>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</si>
  <si>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</si>
  <si>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</si>
  <si>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</si>
  <si>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</si>
  <si>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</si>
  <si>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</si>
  <si>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</si>
  <si>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</si>
  <si>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</si>
  <si>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</si>
  <si>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</si>
  <si>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</si>
  <si>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</si>
  <si>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</si>
  <si>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</si>
  <si>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</si>
  <si>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</si>
  <si>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</si>
  <si>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</si>
  <si>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</si>
  <si>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</si>
  <si>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</si>
  <si>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</si>
  <si>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</si>
  <si>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</si>
  <si>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</si>
  <si>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</si>
  <si>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</si>
  <si>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</si>
  <si>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</si>
  <si>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</si>
  <si>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</si>
  <si>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</si>
  <si>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</si>
  <si>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</si>
  <si>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</si>
  <si>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</si>
  <si>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</si>
  <si>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</si>
  <si>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</si>
  <si>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</si>
  <si>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</si>
  <si>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</si>
  <si>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</si>
  <si>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</si>
  <si>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</si>
  <si>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</si>
  <si>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</si>
  <si>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</si>
  <si>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</si>
  <si>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</si>
  <si>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</si>
  <si>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</si>
  <si>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</si>
  <si>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</si>
  <si>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</si>
  <si>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</si>
  <si>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</si>
  <si>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</si>
  <si>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</si>
  <si>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</si>
  <si>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</si>
  <si>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</si>
  <si>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</si>
  <si>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</si>
  <si>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</si>
  <si>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</si>
  <si>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</si>
  <si>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</si>
  <si>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</si>
  <si>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</si>
  <si>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</si>
  <si>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</si>
  <si>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</si>
  <si>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</si>
  <si>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</si>
  <si>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</si>
  <si>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</si>
  <si>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</si>
  <si>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</si>
  <si>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</si>
  <si>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</si>
  <si>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</si>
  <si>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</si>
  <si>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</si>
  <si>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</si>
  <si>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</si>
  <si>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</si>
  <si>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</si>
  <si>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</si>
  <si>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</si>
  <si>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</si>
  <si>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</si>
  <si>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</si>
  <si>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</si>
  <si>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</si>
  <si>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</si>
  <si>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</si>
  <si>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</si>
  <si>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</si>
  <si>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</si>
  <si>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</si>
  <si>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</si>
  <si>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</si>
  <si>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</si>
  <si>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</si>
  <si>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</si>
  <si>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</si>
  <si>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</si>
  <si>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</si>
  <si>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</si>
  <si>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</si>
  <si>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</si>
  <si>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</si>
  <si>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</si>
  <si>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</si>
  <si>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</si>
  <si>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</si>
  <si>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</si>
  <si>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</si>
  <si>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</si>
  <si>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</si>
  <si>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</si>
  <si>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</si>
  <si>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</si>
  <si>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</si>
  <si>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</si>
  <si>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</si>
  <si>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</si>
  <si>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</si>
  <si>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</si>
  <si>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</si>
  <si>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</si>
  <si>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</si>
  <si>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</si>
  <si>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</si>
  <si>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</si>
  <si>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</si>
  <si>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</si>
  <si>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</si>
  <si>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</si>
  <si>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</si>
  <si>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</si>
  <si>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</si>
  <si>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</si>
  <si>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</si>
  <si>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</si>
  <si>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</si>
  <si>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</si>
  <si>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</si>
  <si>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</si>
  <si>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</si>
  <si>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</si>
  <si>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</si>
  <si>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</si>
  <si>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</si>
  <si>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</si>
  <si>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</si>
  <si>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</si>
  <si>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</si>
  <si>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</si>
  <si>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</si>
  <si>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</si>
  <si>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</si>
  <si>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</si>
  <si>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</si>
  <si>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</si>
  <si>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</si>
  <si>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</si>
  <si>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</si>
  <si>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</si>
  <si>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</si>
  <si>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</si>
  <si>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</si>
  <si>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</si>
  <si>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</si>
  <si>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</si>
  <si>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</si>
  <si>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</si>
  <si>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</si>
  <si>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</si>
  <si>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</si>
  <si>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</si>
  <si>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</si>
  <si>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</si>
  <si>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</si>
  <si>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</si>
  <si>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</si>
  <si>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</si>
  <si>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</si>
  <si>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</si>
  <si>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</si>
  <si>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</si>
  <si>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</si>
  <si>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</si>
  <si>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</si>
  <si>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</si>
  <si>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</si>
  <si>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</si>
  <si>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</si>
  <si>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</si>
  <si>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</si>
  <si>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</si>
  <si>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</si>
  <si>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</si>
  <si>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</si>
  <si>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</si>
  <si>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</si>
  <si>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</si>
  <si>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</si>
  <si>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</si>
  <si>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</si>
  <si>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</si>
  <si>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</si>
  <si>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</si>
  <si>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</si>
  <si>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</si>
  <si>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</si>
  <si>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</si>
  <si>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</si>
  <si>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</si>
  <si>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</si>
  <si>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</si>
  <si>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</si>
  <si>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</si>
  <si>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</si>
  <si>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</si>
  <si>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</si>
  <si>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</si>
  <si>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</si>
  <si>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</si>
  <si>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</si>
  <si>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</si>
  <si>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</si>
  <si>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</si>
  <si>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</si>
  <si>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</si>
  <si>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</si>
  <si>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</si>
  <si>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</si>
  <si>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</si>
  <si>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</si>
  <si>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</si>
  <si>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</si>
  <si>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</si>
  <si>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</si>
  <si>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</si>
  <si>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</si>
  <si>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</si>
  <si>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</si>
  <si>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</si>
  <si>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</si>
  <si>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</si>
  <si>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</si>
  <si>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</si>
  <si>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</si>
  <si>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</si>
  <si>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</si>
  <si>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</si>
  <si>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</si>
  <si>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</si>
  <si>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</si>
  <si>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</si>
  <si>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</si>
  <si>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</si>
  <si>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</si>
  <si>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</si>
  <si>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</si>
  <si>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</si>
  <si>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</si>
  <si>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</si>
  <si>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</si>
  <si>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</si>
  <si>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</si>
  <si>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</si>
  <si>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</si>
  <si>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</si>
  <si>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</si>
  <si>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</si>
  <si>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</si>
  <si>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</si>
  <si>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</si>
  <si>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</si>
  <si>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</si>
  <si>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</si>
  <si>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</si>
  <si>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</si>
  <si>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</si>
  <si>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</si>
  <si>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</si>
  <si>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</si>
  <si>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</si>
  <si>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</si>
  <si>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</si>
  <si>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</si>
  <si>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</si>
  <si>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</si>
  <si>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</si>
  <si>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</si>
  <si>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</si>
  <si>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</si>
  <si>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</si>
  <si>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</si>
  <si>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</si>
  <si>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</si>
  <si>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</si>
  <si>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</si>
  <si>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</si>
  <si>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</si>
  <si>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</si>
  <si>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</si>
  <si>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</si>
  <si>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</si>
  <si>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</si>
  <si>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</si>
  <si>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</si>
  <si>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</si>
  <si>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</si>
  <si>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</si>
  <si>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</si>
  <si>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</si>
  <si>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</si>
  <si>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</si>
  <si>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</si>
  <si>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</si>
  <si>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</si>
  <si>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</si>
  <si>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</si>
  <si>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</si>
  <si>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</si>
  <si>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</si>
  <si>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</si>
  <si>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</si>
  <si>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</si>
  <si>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</si>
  <si>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</si>
  <si>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</si>
  <si>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</si>
  <si>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</si>
  <si>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</si>
  <si>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</si>
  <si>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</si>
  <si>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</si>
  <si>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</si>
  <si>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</si>
  <si>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</si>
  <si>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</si>
  <si>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</si>
  <si>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</si>
  <si>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</si>
  <si>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</si>
  <si>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</si>
  <si>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</si>
  <si>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</si>
  <si>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</si>
  <si>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</si>
  <si>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</si>
  <si>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</si>
  <si>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</si>
  <si>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</si>
  <si>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</si>
  <si>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</si>
  <si>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</si>
  <si>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</si>
  <si>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</si>
  <si>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</si>
  <si>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</si>
  <si>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</si>
  <si>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</si>
  <si>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</si>
  <si>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</si>
  <si>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</si>
  <si>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</si>
  <si>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</si>
  <si>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</si>
  <si>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</si>
  <si>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</si>
  <si>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</si>
  <si>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</si>
  <si>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</si>
  <si>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</si>
  <si>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</si>
  <si>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</si>
  <si>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</si>
  <si>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</si>
  <si>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</si>
  <si>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</si>
  <si>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</si>
  <si>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</si>
  <si>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</si>
  <si>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</si>
  <si>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</si>
  <si>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</si>
  <si>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</si>
  <si>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</si>
  <si>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</si>
  <si>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</si>
  <si>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</si>
  <si>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</si>
  <si>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</si>
  <si>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</si>
  <si>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</si>
  <si>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</si>
  <si>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</si>
  <si>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</si>
  <si>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</si>
  <si>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</si>
  <si>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</si>
  <si>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</si>
  <si>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</si>
  <si>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</si>
  <si>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</si>
  <si>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</si>
  <si>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</si>
  <si>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</si>
  <si>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</si>
  <si>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</si>
  <si>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</si>
  <si>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</si>
  <si>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</si>
  <si>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</si>
  <si>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</si>
  <si>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</si>
  <si>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</si>
  <si>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</si>
  <si>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</si>
  <si>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</si>
  <si>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</si>
  <si>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</si>
  <si>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</si>
  <si>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</si>
  <si>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</si>
  <si>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</si>
  <si>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</si>
  <si>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</si>
  <si>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</si>
  <si>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</si>
  <si>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</si>
  <si>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</si>
  <si>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</si>
  <si>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</si>
  <si>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</si>
  <si>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</si>
  <si>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</si>
  <si>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</si>
  <si>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</si>
  <si>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</si>
  <si>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</si>
  <si>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</si>
  <si>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</si>
  <si>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</si>
  <si>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</si>
  <si>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</si>
  <si>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</si>
  <si>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</si>
  <si>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</si>
  <si>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</si>
  <si>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</si>
  <si>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</si>
  <si>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</si>
  <si>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</si>
  <si>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</si>
  <si>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</si>
  <si>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</si>
  <si>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</si>
  <si>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</si>
  <si>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</si>
  <si>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</si>
  <si>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</si>
  <si>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</si>
  <si>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</si>
  <si>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</si>
  <si>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</si>
  <si>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</si>
  <si>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</si>
  <si>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</si>
  <si>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</si>
  <si>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</si>
  <si>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</si>
  <si>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</si>
  <si>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</si>
  <si>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</si>
  <si>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</si>
  <si>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</si>
  <si>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</si>
  <si>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</si>
  <si>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</si>
  <si>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</si>
  <si>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</si>
  <si>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</si>
  <si>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</si>
  <si>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</si>
  <si>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</si>
  <si>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</si>
  <si>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</si>
  <si>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</si>
  <si>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</si>
  <si>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</si>
  <si>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</si>
  <si>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</si>
  <si>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</si>
  <si>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</si>
  <si>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</si>
  <si>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</si>
  <si>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</si>
  <si>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</si>
  <si>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</si>
  <si>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</si>
  <si>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</si>
  <si>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</si>
  <si>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</si>
  <si>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</si>
  <si>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</si>
  <si>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</si>
  <si>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</si>
  <si>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</si>
  <si>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</si>
  <si>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</si>
  <si>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</si>
  <si>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</si>
  <si>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</si>
  <si>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</si>
  <si>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</si>
  <si>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</si>
  <si>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</si>
  <si>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</si>
  <si>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</si>
  <si>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</si>
  <si>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</si>
  <si>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</si>
  <si>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</si>
  <si>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</si>
  <si>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</si>
  <si>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</si>
  <si>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</si>
  <si>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</si>
  <si>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</si>
  <si>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</si>
  <si>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</si>
  <si>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</si>
  <si>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</si>
  <si>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</si>
  <si>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</si>
  <si>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</si>
  <si>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</si>
  <si>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</si>
  <si>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</si>
  <si>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</si>
  <si>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</si>
  <si>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</si>
  <si>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</si>
  <si>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</si>
  <si>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</si>
  <si>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</si>
  <si>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</si>
  <si>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</si>
  <si>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</si>
  <si>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</si>
  <si>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</si>
  <si>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</si>
  <si>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</si>
  <si>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</si>
  <si>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</si>
  <si>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</si>
  <si>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</si>
  <si>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</si>
  <si>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</si>
  <si>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</si>
  <si>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</si>
  <si>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</si>
  <si>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</si>
  <si>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</si>
  <si>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</si>
  <si>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</si>
  <si>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</si>
  <si>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</si>
  <si>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</si>
  <si>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</si>
  <si>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</si>
  <si>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</si>
  <si>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</si>
  <si>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</si>
  <si>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</si>
  <si>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</si>
  <si>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</si>
  <si>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</si>
  <si>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</si>
  <si>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</si>
  <si>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</si>
  <si>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</si>
  <si>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</si>
  <si>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</si>
  <si>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</si>
  <si>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</si>
  <si>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</si>
  <si>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</si>
  <si>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</si>
  <si>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</si>
  <si>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</si>
  <si>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</si>
  <si>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</si>
  <si>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</si>
  <si>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</si>
  <si>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</si>
  <si>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</si>
  <si>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</si>
  <si>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</si>
  <si>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</si>
  <si>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</si>
  <si>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</si>
  <si>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</si>
  <si>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</si>
  <si>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</si>
  <si>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</si>
  <si>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</si>
  <si>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</si>
  <si>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</si>
  <si>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</si>
  <si>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</si>
  <si>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</si>
  <si>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</si>
  <si>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</si>
  <si>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</si>
  <si>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</si>
  <si>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</si>
  <si>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</si>
  <si>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</si>
  <si>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</si>
  <si>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</si>
  <si>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</si>
  <si>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</si>
  <si>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</si>
  <si>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</si>
  <si>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</si>
  <si>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</si>
  <si>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</si>
  <si>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</si>
  <si>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</si>
  <si>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</si>
  <si>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</si>
  <si>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</si>
  <si>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</si>
  <si>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</si>
  <si>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</si>
  <si>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</si>
  <si>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</si>
  <si>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</si>
  <si>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</si>
  <si>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</si>
  <si>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</si>
  <si>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</si>
  <si>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</si>
  <si>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</si>
  <si>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</si>
  <si>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</si>
  <si>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</si>
  <si>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</si>
  <si>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</si>
  <si>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</si>
  <si>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</si>
  <si>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</si>
  <si>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</si>
  <si>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</si>
  <si>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</si>
  <si>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</si>
  <si>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</si>
  <si>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</si>
  <si>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</si>
  <si>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</si>
  <si>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</si>
  <si>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</si>
  <si>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</si>
  <si>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</si>
  <si>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</si>
  <si>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</si>
  <si>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</si>
  <si>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</si>
  <si>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</si>
  <si>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</si>
  <si>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</si>
  <si>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</si>
  <si>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</si>
  <si>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</si>
  <si>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</si>
  <si>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</si>
  <si>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</si>
  <si>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</si>
  <si>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</si>
  <si>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</si>
  <si>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</si>
  <si>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</si>
  <si>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</si>
  <si>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</si>
  <si>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</si>
  <si>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</si>
  <si>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</si>
  <si>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</si>
  <si>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</si>
  <si>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</si>
  <si>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</si>
  <si>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</si>
  <si>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</si>
  <si>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</si>
  <si>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</si>
  <si>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</si>
  <si>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</si>
  <si>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</si>
  <si>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</si>
  <si>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</si>
  <si>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</si>
  <si>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</si>
  <si>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</si>
  <si>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</si>
  <si>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</si>
  <si>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</si>
  <si>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</si>
  <si>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</si>
  <si>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</si>
  <si>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</si>
  <si>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</si>
  <si>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</si>
  <si>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</si>
  <si>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</si>
  <si>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</si>
  <si>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</si>
  <si>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</si>
  <si>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</si>
  <si>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</si>
  <si>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</si>
  <si>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</si>
  <si>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</si>
  <si>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</si>
  <si>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</si>
  <si>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</si>
  <si>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</si>
  <si>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</si>
  <si>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</si>
  <si>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</si>
  <si>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</si>
  <si>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</si>
  <si>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</si>
  <si>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</si>
  <si>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</si>
  <si>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</si>
  <si>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</si>
  <si>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</si>
  <si>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</si>
  <si>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</si>
  <si>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</si>
  <si>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</si>
  <si>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</si>
  <si>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</si>
  <si>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</si>
  <si>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</si>
  <si>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</si>
  <si>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</si>
  <si>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</si>
  <si>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</si>
  <si>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</si>
  <si>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</si>
  <si>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</si>
  <si>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</si>
  <si>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</si>
  <si>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</si>
  <si>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</si>
  <si>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</si>
  <si>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</si>
  <si>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</si>
  <si>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</si>
  <si>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</si>
  <si>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</si>
  <si>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</si>
  <si>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</si>
  <si>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</si>
  <si>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</si>
  <si>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</si>
  <si>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</si>
  <si>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</si>
  <si>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</si>
  <si>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</si>
  <si>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</si>
  <si>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</si>
  <si>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</si>
  <si>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</si>
  <si>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</si>
  <si>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</si>
  <si>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</si>
  <si>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</si>
  <si>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</si>
  <si>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</si>
  <si>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</si>
  <si>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</si>
  <si>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</si>
  <si>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</si>
  <si>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</si>
  <si>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</si>
  <si>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</si>
  <si>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</si>
  <si>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</si>
  <si>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</si>
  <si>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</si>
  <si>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</si>
  <si>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</si>
  <si>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</si>
  <si>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</si>
  <si>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</si>
  <si>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</si>
  <si>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</si>
  <si>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</si>
  <si>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</si>
  <si>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</si>
  <si>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</si>
  <si>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</si>
  <si>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</si>
  <si>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</si>
  <si>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</si>
  <si>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</si>
  <si>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</si>
  <si>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</si>
  <si>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</si>
  <si>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</si>
  <si>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</si>
  <si>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</si>
  <si>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</si>
  <si>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</si>
  <si>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</si>
  <si>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</si>
  <si>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</si>
  <si>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</si>
  <si>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</si>
  <si>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</si>
  <si>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</si>
  <si>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</si>
  <si>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</si>
  <si>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</si>
  <si>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</si>
  <si>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</si>
  <si>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</si>
  <si>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</si>
  <si>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</si>
  <si>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</si>
  <si>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</si>
  <si>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</si>
  <si>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</si>
  <si>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</si>
  <si>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</si>
  <si>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</si>
  <si>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</si>
  <si>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</si>
  <si>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</si>
  <si>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</si>
  <si>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</si>
  <si>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</si>
  <si>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</si>
  <si>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</si>
  <si>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</si>
  <si>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</si>
  <si>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</si>
  <si>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</si>
  <si>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</si>
  <si>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</si>
  <si>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</si>
  <si>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</si>
  <si>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</si>
  <si>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</si>
  <si>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</si>
  <si>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</si>
  <si>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</si>
  <si>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</si>
  <si>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</si>
  <si>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</si>
  <si>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</si>
  <si>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</si>
  <si>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</si>
  <si>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</si>
  <si>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</si>
  <si>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</si>
  <si>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</si>
  <si>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</si>
  <si>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</si>
  <si>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</si>
  <si>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</si>
  <si>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</si>
  <si>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</si>
  <si>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</si>
  <si>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</si>
  <si>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</si>
  <si>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</si>
  <si>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</si>
  <si>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</si>
  <si>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</si>
  <si>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</si>
  <si>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</si>
  <si>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</si>
  <si>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</si>
  <si>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</si>
  <si>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</si>
  <si>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</si>
  <si>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</si>
  <si>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</si>
  <si>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</si>
  <si>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</si>
  <si>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</si>
  <si>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</si>
  <si>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</si>
  <si>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</si>
  <si>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</si>
  <si>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</si>
  <si>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</si>
  <si>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</si>
  <si>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</si>
  <si>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</si>
  <si>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</si>
  <si>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</si>
  <si>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</si>
  <si>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</si>
  <si>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</si>
  <si>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</si>
  <si>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</si>
  <si>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</si>
  <si>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</si>
  <si>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</si>
  <si>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</si>
  <si>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</si>
  <si>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</si>
  <si>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</si>
  <si>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</si>
  <si>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</si>
  <si>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</si>
  <si>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</si>
  <si>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</si>
  <si>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</si>
  <si>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</si>
  <si>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</si>
  <si>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</si>
  <si>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</si>
  <si>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</si>
  <si>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</si>
  <si>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</si>
  <si>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</si>
  <si>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</si>
  <si>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</si>
  <si>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</si>
  <si>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</si>
  <si>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</si>
  <si>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</si>
  <si>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</si>
  <si>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</si>
  <si>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</si>
  <si>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</si>
  <si>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</si>
  <si>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</si>
  <si>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</si>
  <si>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</si>
  <si>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</si>
  <si>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</si>
  <si>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</si>
  <si>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</si>
  <si>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</si>
  <si>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</si>
  <si>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</si>
  <si>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</si>
  <si>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</si>
  <si>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</si>
  <si>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</si>
  <si>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</si>
  <si>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</si>
  <si>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</si>
  <si>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</si>
  <si>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</si>
  <si>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</si>
  <si>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</si>
  <si>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</si>
  <si>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</si>
  <si>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</si>
  <si>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</si>
  <si>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</si>
  <si>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</si>
  <si>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</si>
  <si>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</si>
  <si>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</si>
  <si>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</si>
  <si>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</si>
  <si>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</si>
  <si>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</si>
  <si>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</si>
  <si>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</si>
  <si>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</si>
  <si>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</si>
  <si>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</si>
  <si>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</si>
  <si>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</si>
  <si>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</si>
  <si>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</si>
  <si>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</si>
  <si>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</si>
  <si>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</si>
  <si>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</si>
  <si>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</si>
  <si>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</si>
  <si>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</si>
  <si>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</si>
  <si>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</si>
  <si>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</si>
  <si>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</si>
  <si>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</si>
  <si>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</si>
  <si>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</si>
  <si>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</si>
  <si>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</si>
  <si>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</si>
  <si>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</si>
  <si>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</si>
  <si>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</si>
  <si>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</si>
  <si>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</si>
  <si>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</si>
  <si>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</si>
  <si>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</si>
  <si>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</si>
  <si>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</si>
  <si>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</si>
  <si>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</si>
  <si>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</si>
  <si>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</si>
  <si>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</si>
  <si>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</si>
  <si>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</si>
  <si>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</si>
  <si>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</si>
  <si>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</si>
  <si>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</si>
  <si>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</si>
  <si>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</si>
  <si>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</si>
  <si>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</si>
  <si>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</si>
  <si>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</si>
  <si>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</si>
  <si>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</si>
  <si>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</si>
  <si>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</si>
  <si>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</si>
  <si>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</si>
  <si>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</si>
  <si>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</si>
  <si>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</si>
  <si>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</si>
  <si>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</si>
  <si>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</si>
  <si>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</si>
  <si>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</si>
  <si>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</si>
  <si>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</si>
  <si>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</si>
  <si>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</si>
  <si>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</si>
  <si>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</si>
  <si>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</si>
  <si>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</si>
  <si>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</si>
  <si>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</si>
  <si>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</si>
  <si>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</si>
  <si>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</si>
  <si>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</si>
  <si>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</si>
  <si>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</si>
  <si>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</si>
  <si>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</si>
  <si>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</si>
  <si>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</si>
  <si>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</si>
  <si>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</si>
  <si>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</si>
  <si>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</si>
  <si>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</si>
  <si>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</si>
  <si>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</si>
  <si>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</si>
  <si>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</si>
  <si>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</si>
  <si>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</si>
  <si>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</si>
  <si>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</si>
  <si>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</si>
  <si>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</si>
  <si>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</si>
  <si>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</si>
  <si>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</si>
  <si>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</si>
  <si>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</si>
  <si>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</si>
  <si>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</si>
  <si>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</si>
  <si>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</si>
  <si>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</si>
  <si>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</si>
  <si>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</si>
  <si>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</si>
  <si>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</si>
  <si>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</si>
  <si>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</si>
  <si>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</si>
  <si>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</si>
  <si>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</si>
  <si>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</si>
  <si>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</si>
  <si>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</si>
  <si>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</si>
  <si>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</si>
  <si>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</si>
  <si>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</si>
  <si>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</si>
  <si>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</si>
  <si>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</si>
  <si>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</si>
  <si>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</si>
  <si>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</si>
  <si>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</si>
  <si>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</si>
  <si>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</si>
  <si>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</si>
  <si>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</si>
  <si>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</si>
  <si>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</si>
  <si>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</si>
  <si>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</si>
  <si>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</si>
  <si>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</si>
  <si>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</si>
  <si>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</si>
  <si>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</si>
  <si>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</si>
  <si>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</si>
  <si>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</si>
  <si>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</si>
  <si>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</si>
  <si>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</si>
  <si>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</si>
  <si>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</si>
  <si>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</si>
  <si>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</si>
  <si>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</si>
  <si>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</si>
  <si>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</si>
  <si>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</si>
  <si>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</si>
  <si>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</si>
  <si>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</si>
  <si>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</si>
  <si>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</si>
  <si>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</si>
  <si>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</si>
  <si>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</si>
  <si>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</si>
  <si>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</si>
  <si>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</si>
  <si>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</si>
  <si>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</si>
  <si>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</si>
  <si>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</si>
  <si>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</si>
  <si>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</si>
  <si>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</si>
  <si>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</si>
  <si>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</si>
  <si>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</si>
  <si>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</si>
  <si>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</si>
  <si>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</si>
  <si>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</si>
  <si>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</si>
  <si>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</si>
  <si>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</si>
  <si>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</si>
  <si>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</si>
  <si>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</si>
  <si>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</si>
  <si>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</si>
  <si>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</si>
  <si>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</si>
  <si>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</si>
  <si>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</si>
  <si>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</si>
  <si>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</si>
  <si>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</si>
  <si>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</si>
  <si>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</si>
  <si>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</si>
  <si>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</si>
  <si>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</si>
  <si>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</si>
  <si>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</si>
  <si>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</si>
  <si>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</si>
  <si>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</si>
  <si>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</si>
  <si>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</si>
  <si>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</si>
  <si>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</si>
  <si>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</si>
  <si>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</si>
  <si>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</si>
  <si>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</si>
  <si>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</si>
  <si>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</si>
  <si>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</si>
  <si>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</si>
  <si>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</si>
  <si>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</si>
  <si>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</si>
  <si>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</si>
  <si>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</si>
  <si>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</si>
  <si>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</si>
  <si>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</si>
  <si>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</si>
  <si>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</si>
  <si>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</si>
  <si>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</si>
  <si>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</si>
  <si>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</si>
  <si>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</si>
  <si>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</si>
  <si>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</si>
  <si>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</si>
  <si>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</si>
  <si>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</si>
  <si>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</si>
  <si>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</si>
  <si>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</si>
  <si>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</si>
  <si>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</si>
  <si>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</si>
  <si>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</si>
  <si>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</si>
  <si>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</si>
  <si>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</si>
  <si>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</si>
  <si>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</si>
  <si>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</si>
  <si>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</si>
  <si>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</si>
  <si>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</si>
  <si>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</si>
  <si>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</si>
  <si>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</si>
  <si>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</si>
  <si>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</si>
  <si>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</si>
  <si>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</si>
  <si>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</si>
  <si>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</si>
  <si>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</si>
  <si>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</si>
  <si>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</si>
  <si>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</si>
  <si>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</si>
  <si>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</si>
  <si>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</si>
  <si>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</si>
  <si>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</si>
  <si>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</si>
  <si>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</si>
  <si>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</si>
  <si>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</si>
  <si>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</si>
  <si>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</si>
  <si>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</si>
  <si>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</si>
  <si>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</si>
  <si>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</si>
  <si>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</si>
  <si>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</si>
  <si>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</si>
  <si>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</si>
  <si>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</si>
  <si>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</si>
  <si>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</si>
  <si>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</si>
  <si>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</si>
  <si>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</si>
  <si>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</si>
  <si>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</si>
  <si>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</si>
  <si>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</si>
  <si>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</si>
  <si>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</si>
  <si>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</si>
  <si>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</si>
  <si>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</si>
  <si>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</si>
  <si>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</si>
  <si>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</si>
  <si>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</si>
  <si>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</si>
  <si>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</si>
  <si>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</si>
  <si>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</si>
  <si>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</si>
  <si>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</si>
  <si>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</si>
  <si>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</si>
  <si>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</si>
  <si>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</si>
  <si>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</si>
  <si>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</si>
  <si>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</si>
  <si>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</si>
  <si>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</si>
  <si>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</si>
  <si>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</si>
  <si>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</si>
  <si>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</si>
  <si>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</si>
  <si>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</si>
  <si>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</si>
  <si>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</si>
  <si>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</si>
  <si>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</si>
  <si>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</si>
  <si>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</si>
  <si>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</si>
  <si>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</si>
  <si>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</si>
  <si>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</si>
  <si>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</si>
  <si>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</si>
  <si>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</si>
  <si>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</si>
  <si>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</si>
  <si>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</si>
  <si>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</si>
  <si>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</si>
  <si>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</si>
  <si>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</si>
  <si>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</si>
  <si>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</si>
  <si>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</si>
  <si>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</si>
  <si>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</si>
  <si>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</si>
  <si>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</si>
  <si>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</si>
  <si>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</si>
  <si>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</si>
  <si>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</si>
  <si>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</si>
  <si>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</si>
  <si>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</si>
  <si>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</si>
  <si>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</si>
  <si>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</si>
  <si>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</si>
  <si>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</si>
  <si>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</si>
  <si>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</si>
  <si>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</si>
  <si>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</si>
  <si>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</si>
  <si>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</si>
  <si>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</si>
  <si>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</si>
  <si>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</si>
  <si>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</si>
  <si>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</si>
  <si>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</si>
  <si>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</si>
  <si>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</si>
  <si>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</si>
  <si>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</si>
  <si>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</si>
  <si>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</si>
  <si>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</si>
  <si>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</si>
  <si>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</si>
  <si>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</si>
  <si>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</si>
  <si>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</si>
  <si>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</si>
  <si>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</si>
  <si>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</si>
  <si>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</si>
  <si>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</si>
  <si>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</si>
  <si>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</si>
  <si>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</si>
  <si>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</si>
  <si>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</si>
  <si>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</si>
  <si>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</si>
  <si>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</si>
  <si>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</si>
  <si>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</si>
  <si>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</si>
  <si>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</si>
  <si>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</si>
  <si>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</si>
  <si>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</si>
  <si>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</si>
  <si>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</si>
  <si>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</si>
  <si>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</si>
  <si>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</si>
  <si>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</si>
  <si>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</si>
  <si>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</si>
  <si>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</si>
  <si>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</si>
  <si>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</si>
  <si>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</si>
  <si>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</si>
  <si>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</si>
  <si>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</si>
  <si>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</si>
  <si>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</si>
  <si>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</si>
  <si>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</si>
  <si>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</si>
  <si>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</si>
  <si>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</si>
  <si>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</si>
  <si>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</si>
  <si>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</si>
  <si>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</si>
  <si>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</si>
  <si>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</si>
  <si>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</si>
  <si>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</si>
  <si>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</si>
  <si>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</si>
  <si>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</si>
  <si>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</si>
  <si>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</si>
  <si>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</si>
  <si>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</si>
  <si>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</si>
  <si>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</si>
  <si>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</si>
  <si>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</si>
  <si>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</si>
  <si>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</si>
  <si>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</si>
  <si>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</si>
  <si>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</si>
  <si>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</si>
  <si>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</si>
  <si>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</si>
  <si>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</si>
  <si>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</si>
  <si>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</si>
  <si>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</si>
  <si>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</si>
  <si>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</si>
  <si>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</si>
  <si>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</si>
  <si>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</si>
  <si>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</si>
  <si>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</si>
  <si>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</si>
  <si>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</si>
  <si>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</si>
  <si>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</si>
  <si>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</si>
  <si>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</si>
  <si>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</si>
  <si>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</si>
  <si>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</si>
  <si>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</si>
  <si>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</si>
  <si>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</si>
  <si>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</si>
  <si>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</si>
  <si>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</si>
  <si>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</si>
  <si>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</si>
  <si>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</si>
  <si>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</si>
  <si>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</si>
  <si>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</si>
  <si>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</si>
  <si>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</si>
  <si>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</si>
  <si>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</si>
  <si>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</si>
  <si>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</si>
  <si>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</si>
  <si>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</si>
  <si>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</si>
  <si>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</si>
  <si>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</si>
  <si>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</si>
  <si>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</si>
  <si>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</si>
  <si>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</si>
  <si>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</si>
  <si>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</si>
  <si>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</si>
  <si>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</si>
  <si>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</si>
  <si>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</si>
  <si>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</si>
  <si>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</si>
  <si>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</si>
  <si>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</si>
  <si>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</si>
  <si>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</si>
  <si>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</si>
  <si>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</si>
  <si>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</si>
  <si>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</si>
  <si>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</si>
  <si>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</si>
  <si>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</si>
  <si>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</si>
  <si>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</si>
  <si>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</si>
  <si>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</si>
  <si>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</si>
  <si>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</si>
  <si>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</si>
  <si>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</si>
  <si>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</si>
  <si>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</si>
  <si>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</si>
  <si>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</si>
  <si>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</si>
  <si>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</si>
  <si>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</si>
  <si>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</si>
  <si>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</si>
  <si>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</si>
  <si>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</si>
  <si>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</si>
  <si>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</si>
  <si>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</si>
  <si>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</si>
  <si>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</si>
  <si>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</si>
  <si>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</si>
  <si>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</si>
  <si>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</si>
  <si>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</si>
  <si>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</si>
  <si>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</si>
  <si>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</si>
  <si>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</si>
  <si>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</si>
  <si>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</si>
  <si>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</si>
  <si>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</si>
  <si>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</si>
  <si>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</si>
  <si>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</si>
  <si>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</si>
  <si>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</si>
  <si>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</si>
  <si>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</si>
  <si>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</si>
  <si>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</si>
  <si>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</si>
  <si>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</si>
  <si>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</si>
  <si>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</si>
  <si>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</si>
  <si>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</si>
  <si>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</si>
  <si>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</si>
  <si>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</si>
  <si>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</si>
  <si>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</si>
  <si>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</si>
  <si>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</si>
  <si>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</si>
  <si>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</si>
  <si>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</si>
  <si>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</si>
  <si>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</si>
  <si>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</si>
  <si>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</si>
  <si>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</si>
  <si>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</si>
  <si>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</si>
  <si>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</si>
  <si>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</si>
  <si>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</si>
  <si>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</si>
  <si>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</si>
  <si>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</si>
  <si>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</si>
  <si>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</si>
  <si>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</si>
  <si>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</si>
  <si>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</si>
  <si>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</si>
  <si>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</si>
  <si>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</si>
  <si>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</si>
  <si>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</si>
  <si>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</si>
  <si>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</si>
  <si>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</si>
  <si>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</si>
  <si>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</si>
  <si>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</si>
  <si>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</si>
  <si>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</si>
  <si>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</si>
  <si>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</si>
  <si>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</si>
  <si>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</si>
  <si>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</si>
  <si>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</si>
  <si>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</si>
  <si>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</si>
  <si>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</si>
  <si>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</si>
  <si>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</si>
  <si>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</si>
  <si>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</si>
  <si>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</si>
  <si>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</si>
  <si>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</si>
  <si>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</si>
  <si>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</si>
  <si>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</si>
  <si>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</si>
  <si>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</si>
  <si>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</si>
  <si>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</si>
  <si>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</si>
  <si>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</si>
  <si>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</si>
  <si>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</si>
  <si>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</si>
  <si>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</si>
  <si>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</si>
  <si>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</si>
  <si>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</si>
  <si>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</si>
  <si>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</si>
  <si>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</si>
  <si>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</si>
  <si>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</si>
  <si>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</si>
  <si>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</si>
  <si>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</si>
  <si>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</si>
  <si>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</si>
  <si>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</si>
  <si>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</si>
  <si>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</si>
  <si>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</si>
  <si>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</si>
  <si>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</si>
  <si>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</si>
  <si>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</si>
  <si>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</si>
  <si>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</si>
  <si>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</si>
  <si>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</si>
  <si>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</si>
  <si>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</si>
  <si>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</si>
  <si>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</si>
  <si>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</si>
  <si>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</si>
  <si>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</si>
  <si>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</si>
  <si>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</si>
  <si>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</si>
  <si>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</si>
  <si>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</si>
  <si>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</si>
  <si>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</si>
  <si>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</si>
  <si>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</si>
  <si>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</si>
  <si>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</si>
  <si>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</si>
  <si>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</si>
  <si>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</si>
  <si>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</si>
  <si>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</si>
  <si>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</si>
  <si>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</si>
  <si>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</si>
  <si>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</si>
  <si>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</si>
  <si>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</si>
  <si>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</si>
  <si>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</si>
  <si>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</si>
  <si>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</si>
  <si>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</si>
  <si>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</si>
  <si>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</si>
  <si>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</si>
  <si>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</si>
  <si>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</si>
  <si>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</si>
  <si>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</si>
  <si>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</si>
  <si>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</si>
  <si>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</si>
  <si>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</si>
  <si>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</si>
  <si>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</si>
  <si>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</si>
  <si>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</si>
  <si>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</si>
  <si>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</si>
  <si>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</si>
  <si>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</si>
  <si>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</si>
  <si>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</si>
  <si>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</si>
  <si>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</si>
  <si>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</si>
  <si>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</si>
  <si>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</si>
  <si>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</si>
  <si>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</si>
  <si>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</si>
  <si>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</si>
  <si>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</si>
  <si>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</si>
  <si>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</si>
  <si>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</si>
  <si>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</si>
  <si>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</si>
  <si>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</si>
  <si>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</si>
  <si>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</si>
  <si>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</si>
  <si>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</si>
  <si>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</si>
  <si>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</si>
  <si>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</si>
  <si>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</si>
  <si>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</si>
  <si>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</si>
  <si>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</si>
  <si>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</si>
  <si>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</si>
  <si>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</si>
  <si>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</si>
  <si>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</si>
  <si>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</si>
  <si>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</si>
  <si>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</si>
  <si>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</si>
  <si>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</si>
  <si>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</si>
  <si>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</si>
  <si>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</si>
  <si>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</si>
  <si>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</si>
  <si>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</si>
  <si>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</si>
  <si>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</si>
  <si>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</si>
  <si>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</si>
  <si>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</si>
  <si>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</si>
  <si>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</si>
  <si>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</si>
  <si>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</si>
  <si>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</si>
  <si>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</si>
  <si>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</si>
  <si>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</si>
  <si>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</si>
  <si>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</si>
  <si>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</si>
  <si>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</si>
  <si>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</si>
  <si>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</si>
  <si>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</si>
  <si>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</si>
  <si>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</si>
  <si>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</si>
  <si>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</si>
  <si>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</si>
  <si>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</si>
  <si>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</si>
  <si>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</si>
  <si>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</si>
  <si>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</si>
  <si>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</si>
  <si>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</si>
  <si>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</si>
  <si>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</si>
  <si>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</si>
  <si>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</si>
  <si>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</si>
  <si>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</si>
  <si>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</si>
  <si>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</si>
  <si>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</si>
  <si>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</si>
  <si>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</si>
  <si>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</si>
  <si>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</si>
  <si>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</si>
  <si>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</si>
  <si>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</si>
  <si>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</si>
  <si>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</si>
  <si>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</si>
  <si>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</si>
  <si>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</si>
  <si>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</si>
  <si>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</si>
  <si>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</si>
  <si>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</si>
  <si>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</si>
  <si>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</si>
  <si>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</si>
  <si>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</si>
  <si>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</si>
  <si>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</si>
  <si>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</si>
  <si>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</si>
  <si>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</si>
  <si>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</si>
  <si>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</si>
  <si>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</si>
  <si>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</si>
  <si>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</si>
  <si>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</si>
  <si>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</si>
  <si>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</si>
  <si>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</si>
  <si>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</si>
  <si>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</si>
  <si>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</si>
  <si>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</si>
  <si>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</si>
  <si>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</si>
  <si>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</si>
  <si>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</si>
  <si>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</si>
  <si>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</si>
  <si>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</si>
  <si>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</si>
  <si>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</si>
  <si>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</si>
  <si>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</si>
  <si>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</si>
  <si>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</si>
  <si>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</si>
  <si>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</si>
  <si>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</si>
  <si>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</si>
  <si>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</si>
  <si>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</si>
  <si>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</si>
  <si>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</si>
  <si>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</si>
  <si>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</si>
  <si>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</si>
  <si>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</si>
  <si>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</si>
  <si>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</si>
  <si>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</si>
  <si>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</si>
  <si>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</si>
  <si>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</si>
  <si>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</si>
  <si>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</si>
  <si>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</si>
  <si>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</si>
  <si>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</si>
  <si>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</si>
  <si>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</si>
  <si>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</si>
  <si>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</si>
  <si>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</si>
  <si>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</si>
  <si>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</si>
  <si>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</si>
  <si>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</si>
  <si>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</si>
  <si>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</si>
  <si>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</si>
  <si>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</si>
  <si>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</si>
  <si>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</si>
  <si>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</si>
  <si>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</si>
  <si>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</si>
  <si>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</si>
  <si>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</si>
  <si>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</si>
  <si>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</si>
  <si>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</si>
  <si>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</si>
  <si>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</si>
  <si>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</si>
  <si>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</si>
  <si>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</si>
  <si>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</si>
  <si>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</si>
  <si>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</si>
  <si>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</si>
  <si>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</si>
  <si>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</si>
  <si>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</si>
  <si>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</si>
  <si>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</si>
  <si>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</si>
  <si>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</si>
  <si>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</si>
  <si>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</si>
  <si>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</si>
  <si>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</si>
  <si>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</si>
  <si>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</si>
  <si>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</si>
  <si>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</si>
  <si>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</si>
  <si>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</si>
  <si>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</si>
  <si>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</si>
  <si>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</si>
  <si>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</si>
  <si>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</si>
  <si>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</si>
  <si>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</si>
  <si>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</si>
  <si>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</si>
  <si>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</si>
  <si>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</si>
  <si>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</si>
  <si>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</si>
  <si>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</si>
  <si>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</si>
  <si>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</si>
  <si>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</si>
  <si>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</si>
  <si>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</si>
  <si>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</si>
  <si>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</si>
  <si>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</si>
  <si>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</si>
  <si>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</si>
  <si>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</si>
  <si>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</si>
  <si>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</si>
  <si>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</si>
  <si>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</si>
  <si>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</si>
  <si>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</si>
  <si>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</si>
  <si>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</si>
  <si>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</si>
  <si>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</si>
  <si>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</si>
  <si>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</si>
  <si>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</si>
  <si>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</si>
  <si>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</si>
  <si>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</si>
  <si>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</si>
  <si>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</si>
  <si>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</si>
  <si>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</si>
  <si>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</si>
  <si>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</si>
  <si>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</si>
  <si>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</si>
  <si>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</si>
  <si>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</si>
  <si>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</si>
  <si>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</si>
  <si>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</si>
  <si>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</si>
  <si>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</si>
  <si>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</si>
  <si>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</si>
  <si>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</si>
  <si>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</si>
  <si>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</si>
  <si>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</si>
  <si>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</si>
  <si>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</si>
  <si>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</si>
  <si>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</si>
  <si>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</si>
  <si>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</si>
  <si>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</si>
  <si>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</si>
  <si>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</si>
  <si>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</si>
  <si>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</si>
  <si>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</si>
  <si>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</si>
  <si>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</si>
  <si>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</si>
  <si>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</si>
  <si>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</si>
  <si>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</si>
  <si>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</si>
  <si>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</si>
  <si>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</si>
  <si>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</si>
  <si>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</si>
  <si>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</si>
  <si>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</si>
  <si>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</si>
  <si>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</si>
  <si>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</si>
  <si>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</si>
  <si>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</si>
  <si>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</si>
  <si>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</si>
  <si>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</si>
  <si>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</si>
  <si>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</si>
  <si>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</si>
  <si>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</si>
  <si>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</si>
  <si>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</si>
  <si>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</si>
  <si>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</si>
  <si>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</si>
  <si>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</si>
  <si>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</si>
  <si>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</si>
  <si>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</si>
  <si>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</si>
  <si>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</si>
  <si>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</si>
  <si>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</si>
  <si>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</si>
  <si>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</si>
  <si>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</si>
  <si>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</si>
  <si>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</si>
  <si>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</si>
  <si>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</si>
  <si>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</si>
  <si>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</si>
  <si>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</si>
  <si>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</si>
  <si>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</si>
  <si>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</si>
  <si>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</si>
  <si>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</si>
  <si>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</si>
  <si>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</si>
  <si>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</si>
  <si>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</si>
  <si>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</si>
  <si>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</si>
  <si>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</si>
  <si>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</si>
  <si>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</si>
  <si>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</si>
  <si>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</si>
  <si>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</si>
  <si>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</si>
  <si>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</si>
  <si>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</si>
  <si>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</si>
  <si>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</si>
  <si>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</si>
  <si>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</si>
  <si>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</si>
  <si>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</si>
  <si>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</si>
  <si>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</si>
  <si>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</si>
  <si>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</si>
  <si>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</si>
  <si>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</si>
  <si>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</si>
  <si>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</si>
  <si>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</si>
  <si>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</si>
  <si>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</si>
  <si>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</si>
  <si>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</si>
  <si>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</si>
  <si>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</si>
  <si>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</si>
  <si>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</si>
  <si>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</si>
  <si>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</si>
  <si>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</si>
  <si>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</si>
  <si>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</si>
  <si>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</si>
  <si>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</si>
  <si>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</si>
  <si>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</si>
  <si>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</si>
  <si>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</si>
  <si>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</si>
  <si>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</si>
  <si>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</si>
  <si>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</si>
  <si>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</si>
  <si>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</si>
  <si>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</si>
  <si>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</si>
  <si>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</si>
  <si>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</si>
  <si>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</si>
  <si>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</si>
  <si>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</si>
  <si>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</si>
  <si>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</si>
  <si>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</si>
  <si>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</si>
  <si>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</si>
  <si>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</si>
  <si>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</si>
  <si>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</si>
  <si>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</si>
  <si>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</si>
  <si>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</si>
  <si>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</si>
  <si>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</si>
  <si>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</si>
  <si>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</si>
  <si>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</si>
  <si>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</si>
  <si>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</si>
  <si>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</si>
  <si>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</si>
  <si>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</si>
  <si>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</si>
  <si>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</si>
  <si>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</si>
  <si>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</si>
  <si>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</si>
  <si>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</si>
  <si>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</si>
  <si>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</si>
  <si>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</si>
  <si>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</si>
  <si>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</si>
  <si>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</si>
  <si>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</si>
  <si>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</si>
  <si>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</si>
  <si>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</si>
  <si>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</si>
  <si>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</si>
  <si>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</si>
  <si>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</si>
  <si>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</si>
  <si>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</si>
  <si>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</si>
  <si>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</si>
  <si>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</si>
  <si>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</si>
  <si>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</si>
  <si>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</si>
  <si>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</si>
  <si>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</si>
  <si>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</si>
  <si>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</si>
  <si>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</si>
  <si>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</si>
  <si>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</si>
  <si>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</si>
  <si>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</si>
  <si>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</si>
  <si>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</si>
  <si>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</si>
  <si>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</si>
  <si>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</si>
  <si>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</si>
  <si>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</si>
  <si>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</si>
  <si>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</si>
  <si>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</si>
  <si>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</si>
  <si>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</si>
  <si>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</si>
  <si>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</si>
  <si>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</si>
  <si>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</si>
  <si>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</si>
  <si>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</si>
  <si>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</si>
  <si>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</si>
  <si>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</si>
  <si>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</si>
  <si>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</si>
  <si>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</si>
  <si>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</si>
  <si>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</si>
  <si>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</si>
  <si>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</si>
  <si>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</si>
  <si>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</si>
  <si>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</si>
  <si>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</si>
  <si>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</si>
  <si>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</si>
  <si>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</si>
  <si>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</si>
  <si>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</si>
  <si>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</si>
  <si>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</si>
  <si>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</si>
  <si>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</si>
  <si>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</si>
  <si>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</si>
  <si>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</si>
  <si>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</si>
  <si>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</si>
  <si>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</si>
  <si>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</si>
  <si>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</si>
  <si>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</si>
  <si>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</si>
  <si>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</si>
  <si>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</si>
  <si>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</si>
  <si>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</si>
  <si>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</si>
  <si>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</si>
  <si>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</si>
  <si>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</si>
  <si>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</si>
  <si>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</si>
  <si>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</si>
  <si>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</si>
  <si>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</si>
  <si>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</si>
  <si>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</si>
  <si>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</si>
  <si>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</si>
  <si>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</si>
  <si>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</si>
  <si>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</si>
  <si>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</si>
  <si>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</si>
  <si>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</si>
  <si>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</si>
  <si>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</si>
  <si>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</si>
  <si>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</si>
  <si>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</si>
  <si>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</si>
  <si>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</si>
  <si>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</si>
  <si>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</si>
  <si>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</si>
  <si>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</si>
  <si>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</si>
  <si>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</si>
  <si>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</si>
  <si>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</si>
  <si>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</si>
  <si>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</si>
  <si>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</si>
  <si>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</si>
  <si>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</si>
  <si>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</si>
  <si>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</si>
  <si>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</si>
  <si>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</si>
  <si>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</si>
  <si>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</si>
  <si>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</si>
  <si>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</si>
  <si>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</si>
  <si>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</si>
  <si>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</si>
  <si>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</si>
  <si>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</si>
  <si>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</si>
  <si>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</si>
  <si>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</si>
  <si>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</si>
  <si>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</si>
  <si>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</si>
  <si>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</si>
  <si>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</si>
  <si>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</si>
  <si>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</si>
  <si>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</si>
  <si>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</si>
  <si>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</si>
  <si>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</si>
  <si>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</si>
  <si>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</si>
  <si>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</si>
  <si>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</si>
  <si>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</si>
  <si>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</si>
  <si>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</si>
  <si>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</si>
  <si>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</si>
  <si>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</si>
  <si>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</si>
  <si>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</si>
  <si>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</si>
  <si>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</si>
  <si>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</si>
  <si>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</si>
  <si>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</si>
  <si>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</si>
  <si>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</si>
  <si>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</si>
  <si>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</si>
  <si>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</si>
  <si>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</si>
  <si>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</si>
  <si>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</si>
  <si>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</si>
  <si>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</si>
  <si>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</si>
  <si>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</si>
  <si>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</si>
  <si>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</si>
  <si>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</si>
  <si>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</si>
  <si>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</si>
  <si>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</si>
  <si>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</si>
  <si>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</si>
  <si>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</si>
  <si>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</si>
  <si>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</si>
  <si>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</si>
  <si>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</si>
  <si>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</si>
  <si>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</si>
  <si>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</si>
  <si>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</si>
  <si>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</si>
  <si>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</si>
  <si>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</si>
  <si>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</si>
  <si>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</si>
  <si>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</si>
  <si>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</si>
  <si>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</si>
  <si>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</si>
  <si>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</si>
  <si>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</si>
  <si>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</si>
  <si>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</si>
  <si>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</si>
  <si>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</si>
  <si>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</si>
  <si>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</si>
  <si>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</si>
  <si>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</si>
  <si>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</si>
  <si>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</si>
  <si>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</si>
  <si>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</si>
  <si>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</si>
  <si>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</si>
  <si>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</si>
  <si>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</si>
  <si>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</si>
  <si>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</si>
  <si>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</si>
  <si>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</si>
  <si>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</si>
  <si>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</si>
  <si>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</si>
  <si>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</si>
  <si>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</si>
  <si>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</si>
  <si>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</si>
  <si>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</si>
  <si>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</si>
  <si>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</si>
  <si>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</si>
  <si>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</si>
  <si>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</si>
  <si>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</si>
  <si>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</si>
  <si>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</si>
  <si>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</si>
  <si>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</si>
  <si>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</si>
  <si>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</si>
  <si>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</si>
  <si>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</si>
  <si>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</si>
  <si>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</si>
  <si>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</si>
  <si>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</si>
  <si>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</si>
  <si>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</si>
  <si>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</si>
  <si>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</si>
  <si>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</si>
  <si>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</si>
  <si>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</si>
  <si>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</si>
  <si>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</si>
  <si>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</si>
  <si>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</si>
  <si>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</si>
  <si>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</si>
  <si>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</si>
  <si>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</si>
  <si>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</si>
  <si>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</si>
  <si>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</si>
  <si>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</si>
  <si>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</si>
  <si>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</si>
  <si>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</si>
  <si>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</si>
  <si>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</si>
  <si>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</si>
  <si>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</si>
  <si>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</si>
  <si>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</si>
  <si>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</si>
  <si>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</si>
  <si>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</si>
  <si>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</si>
  <si>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</si>
  <si>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</si>
  <si>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</si>
  <si>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</si>
  <si>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</si>
  <si>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</si>
  <si>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</si>
  <si>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</si>
  <si>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</si>
  <si>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</si>
  <si>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</si>
  <si>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</si>
  <si>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</si>
  <si>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</si>
  <si>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</si>
  <si>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</si>
  <si>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</si>
  <si>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</si>
  <si>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</si>
  <si>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</si>
  <si>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</si>
  <si>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</si>
  <si>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</si>
  <si>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</si>
  <si>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</si>
  <si>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</si>
  <si>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</si>
  <si>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</si>
  <si>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</si>
  <si>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</si>
  <si>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</si>
  <si>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</si>
  <si>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</si>
  <si>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</si>
  <si>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</si>
  <si>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</si>
  <si>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</si>
  <si>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</si>
  <si>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</si>
  <si>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</si>
  <si>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</si>
  <si>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</si>
  <si>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</si>
  <si>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</si>
  <si>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</si>
  <si>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</si>
  <si>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</si>
  <si>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</si>
  <si>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</si>
  <si>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</si>
  <si>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</si>
  <si>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</si>
  <si>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</si>
  <si>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</si>
  <si>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</si>
  <si>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</si>
  <si>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</si>
  <si>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</si>
  <si>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</si>
  <si>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</si>
  <si>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</si>
  <si>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</si>
  <si>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</si>
  <si>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</si>
  <si>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</si>
  <si>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</si>
  <si>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</si>
  <si>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</si>
  <si>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</si>
  <si>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</si>
  <si>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</si>
  <si>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</si>
  <si>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</si>
  <si>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</si>
  <si>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</si>
  <si>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</si>
  <si>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</si>
  <si>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</si>
  <si>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</si>
  <si>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</si>
  <si>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</si>
  <si>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</si>
  <si>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</si>
  <si>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</si>
  <si>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</si>
  <si>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</si>
  <si>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</si>
  <si>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</si>
  <si>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</si>
  <si>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</si>
  <si>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</si>
  <si>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</si>
  <si>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</si>
  <si>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</si>
  <si>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</si>
  <si>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</si>
  <si>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</si>
  <si>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</si>
  <si>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</si>
  <si>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</si>
  <si>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</si>
  <si>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</si>
  <si>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</si>
  <si>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</si>
  <si>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</si>
  <si>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</si>
  <si>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</si>
  <si>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</si>
  <si>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</si>
  <si>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</si>
  <si>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</si>
  <si>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</si>
  <si>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</si>
  <si>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</si>
  <si>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</si>
  <si>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</si>
  <si>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</si>
  <si>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</si>
  <si>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</si>
  <si>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</si>
  <si>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</si>
  <si>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</si>
  <si>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</si>
  <si>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</si>
  <si>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</si>
  <si>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</si>
  <si>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</si>
  <si>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</si>
  <si>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</si>
  <si>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</si>
  <si>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</si>
  <si>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</si>
  <si>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</si>
  <si>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</si>
  <si>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</si>
  <si>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</si>
  <si>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</si>
  <si>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</si>
  <si>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</si>
  <si>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</si>
  <si>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</si>
  <si>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</si>
  <si>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</si>
  <si>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</si>
  <si>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</si>
  <si>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</si>
  <si>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</si>
  <si>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</si>
  <si>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</si>
  <si>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</si>
  <si>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</si>
  <si>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</si>
  <si>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</si>
  <si>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</si>
  <si>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</si>
  <si>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</si>
  <si>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</si>
  <si>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</si>
  <si>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</si>
  <si>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</si>
  <si>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</si>
  <si>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</si>
  <si>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</si>
  <si>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</si>
  <si>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</si>
  <si>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</si>
  <si>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</si>
  <si>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</si>
  <si>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</si>
  <si>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</si>
  <si>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</si>
  <si>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</si>
  <si>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</si>
  <si>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</si>
  <si>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</si>
  <si>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</si>
  <si>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</si>
  <si>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</si>
  <si>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</si>
  <si>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</si>
  <si>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</si>
  <si>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</si>
  <si>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</si>
  <si>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</si>
  <si>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</si>
  <si>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</si>
  <si>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</si>
  <si>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</si>
  <si>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</si>
  <si>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</si>
  <si>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</si>
  <si>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</si>
  <si>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</si>
  <si>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</si>
  <si>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</si>
  <si>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</si>
  <si>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</si>
  <si>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</si>
  <si>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</si>
  <si>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</si>
  <si>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</si>
  <si>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</si>
  <si>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</si>
  <si>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</si>
  <si>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</si>
  <si>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</si>
  <si>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</si>
  <si>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</si>
  <si>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</si>
  <si>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</si>
  <si>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</si>
  <si>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</si>
  <si>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</si>
  <si>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</si>
  <si>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</si>
  <si>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</si>
  <si>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</si>
  <si>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</si>
  <si>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</si>
  <si>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</si>
  <si>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</si>
  <si>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</si>
  <si>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</si>
  <si>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</si>
  <si>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</si>
  <si>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</si>
  <si>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</si>
  <si>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</si>
  <si>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</si>
  <si>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</si>
  <si>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</si>
  <si>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</si>
  <si>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</si>
  <si>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</si>
  <si>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</si>
  <si>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</si>
  <si>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</si>
  <si>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</si>
  <si>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</si>
  <si>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</si>
  <si>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</si>
  <si>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</si>
  <si>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</si>
  <si>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</si>
  <si>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</si>
  <si>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</si>
  <si>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</si>
  <si>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</si>
  <si>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</si>
  <si>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</si>
  <si>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</si>
  <si>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</si>
  <si>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</si>
  <si>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</si>
  <si>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</si>
  <si>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</si>
  <si>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</si>
  <si>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</si>
  <si>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</si>
  <si>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</si>
  <si>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</si>
  <si>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</si>
  <si>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</si>
  <si>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</si>
  <si>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</si>
  <si>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</si>
  <si>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</si>
  <si>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</si>
  <si>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</si>
  <si>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</si>
  <si>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</si>
  <si>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</si>
  <si>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</si>
  <si>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</si>
  <si>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</si>
  <si>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</si>
  <si>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</si>
  <si>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</si>
  <si>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</si>
  <si>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</si>
  <si>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</si>
  <si>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</si>
  <si>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</si>
  <si>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</si>
  <si>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</si>
  <si>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</si>
  <si>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</si>
  <si>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</si>
  <si>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</si>
  <si>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</si>
  <si>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</si>
  <si>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</si>
  <si>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</si>
  <si>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</si>
  <si>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</si>
  <si>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</si>
  <si>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</si>
  <si>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</si>
  <si>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</si>
  <si>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</si>
  <si>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</si>
  <si>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</si>
  <si>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</si>
  <si>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</si>
  <si>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</si>
  <si>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</si>
  <si>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</si>
  <si>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</si>
  <si>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</si>
  <si>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</si>
  <si>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</si>
  <si>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</si>
  <si>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</si>
  <si>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</si>
  <si>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</si>
  <si>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</si>
  <si>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</si>
  <si>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</si>
  <si>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</si>
  <si>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</si>
  <si>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</si>
  <si>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</si>
  <si>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</si>
  <si>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</si>
  <si>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</si>
  <si>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</si>
  <si>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</si>
  <si>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</si>
  <si>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</si>
  <si>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</si>
  <si>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</si>
  <si>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</si>
  <si>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</si>
  <si>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</si>
  <si>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</si>
  <si>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</si>
  <si>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</si>
  <si>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</si>
  <si>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</si>
  <si>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</si>
  <si>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</si>
  <si>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</si>
  <si>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</si>
  <si>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</si>
  <si>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</si>
  <si>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</si>
  <si>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</si>
  <si>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</si>
  <si>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</si>
  <si>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</si>
  <si>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</si>
  <si>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</si>
  <si>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</si>
  <si>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</si>
  <si>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</si>
  <si>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</si>
  <si>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</si>
  <si>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</si>
  <si>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</si>
  <si>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</si>
  <si>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</si>
  <si>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</si>
  <si>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</si>
  <si>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</si>
  <si>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</si>
  <si>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</si>
  <si>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</si>
  <si>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</si>
  <si>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</si>
  <si>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</si>
  <si>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</si>
  <si>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</si>
  <si>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</si>
  <si>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</si>
  <si>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</si>
  <si>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</si>
  <si>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</si>
  <si>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</si>
  <si>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</si>
  <si>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</si>
  <si>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</si>
  <si>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</si>
  <si>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</si>
  <si>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</si>
  <si>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</si>
  <si>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</si>
  <si>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</si>
  <si>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</si>
  <si>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</si>
  <si>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</si>
  <si>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</si>
  <si>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</si>
  <si>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</si>
  <si>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</si>
  <si>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</si>
  <si>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</si>
  <si>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</si>
  <si>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</si>
  <si>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</si>
  <si>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</si>
  <si>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</si>
  <si>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</si>
  <si>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</si>
  <si>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</si>
  <si>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</si>
  <si>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</si>
  <si>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</si>
  <si>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</si>
  <si>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</si>
  <si>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</si>
  <si>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</si>
  <si>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</si>
  <si>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</si>
  <si>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</si>
  <si>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</si>
  <si>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</si>
  <si>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</si>
  <si>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</si>
  <si>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</si>
  <si>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</si>
  <si>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</si>
  <si>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</si>
  <si>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</si>
  <si>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</si>
  <si>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</si>
  <si>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</si>
  <si>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</si>
  <si>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</si>
  <si>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</si>
  <si>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</si>
  <si>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</si>
  <si>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</si>
  <si>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</si>
  <si>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</si>
  <si>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</si>
  <si>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</si>
  <si>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</si>
  <si>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</si>
  <si>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</si>
  <si>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</si>
  <si>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</si>
  <si>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</si>
  <si>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</si>
  <si>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</si>
  <si>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</si>
  <si>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</si>
  <si>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</si>
  <si>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</si>
  <si>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</si>
  <si>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</si>
  <si>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</si>
  <si>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</si>
  <si>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</si>
  <si>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</si>
  <si>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</si>
  <si>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</si>
  <si>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</si>
  <si>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</si>
  <si>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</si>
  <si>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</si>
  <si>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</si>
  <si>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</si>
  <si>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</si>
  <si>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</si>
  <si>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</si>
  <si>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</si>
  <si>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</si>
  <si>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</si>
  <si>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</si>
  <si>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</si>
  <si>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</si>
  <si>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</si>
  <si>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</si>
  <si>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</si>
  <si>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</si>
  <si>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</si>
  <si>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</si>
  <si>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</si>
  <si>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</si>
  <si>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</si>
  <si>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</si>
  <si>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</si>
  <si>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</si>
  <si>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</si>
  <si>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</si>
  <si>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</si>
  <si>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</si>
  <si>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</si>
  <si>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</si>
  <si>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</si>
  <si>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</si>
  <si>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</si>
  <si>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</si>
  <si>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</si>
  <si>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</si>
  <si>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</si>
  <si>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</si>
  <si>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</si>
  <si>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</si>
  <si>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</si>
  <si>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</si>
  <si>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</si>
  <si>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</si>
  <si>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</si>
  <si>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</si>
  <si>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</si>
  <si>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</si>
  <si>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</si>
  <si>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</si>
  <si>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</si>
  <si>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</si>
  <si>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</si>
  <si>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</si>
  <si>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</si>
  <si>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</si>
  <si>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</si>
  <si>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</si>
  <si>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</si>
  <si>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</si>
  <si>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</si>
  <si>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</si>
  <si>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</si>
  <si>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</si>
  <si>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</si>
  <si>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</si>
  <si>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</si>
  <si>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</si>
  <si>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</si>
  <si>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</si>
  <si>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</si>
  <si>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</si>
  <si>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</si>
  <si>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</si>
  <si>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</si>
  <si>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</si>
  <si>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</si>
  <si>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</si>
  <si>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</si>
  <si>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</si>
  <si>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</si>
  <si>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</si>
  <si>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</si>
  <si>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</si>
  <si>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</si>
  <si>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</si>
  <si>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</si>
  <si>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</si>
  <si>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</si>
  <si>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</si>
  <si>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</si>
  <si>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</si>
  <si>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</si>
  <si>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</si>
  <si>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</si>
  <si>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</si>
  <si>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</si>
  <si>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</si>
  <si>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</si>
  <si>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</si>
  <si>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</si>
  <si>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</si>
  <si>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</si>
  <si>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</si>
  <si>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</si>
  <si>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</si>
  <si>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</si>
  <si>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</si>
  <si>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</si>
  <si>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</si>
  <si>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</si>
  <si>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</si>
  <si>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</si>
  <si>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</si>
  <si>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</si>
  <si>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</si>
  <si>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</si>
  <si>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</si>
  <si>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</si>
  <si>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</si>
  <si>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</si>
  <si>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</si>
  <si>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</si>
  <si>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</si>
  <si>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</si>
  <si>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</si>
  <si>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</si>
  <si>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</si>
  <si>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</si>
  <si>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</si>
  <si>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</si>
  <si>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</si>
  <si>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</si>
  <si>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</si>
  <si>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</si>
  <si>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</si>
  <si>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</si>
  <si>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</si>
  <si>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</si>
  <si>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</si>
  <si>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</si>
  <si>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</si>
  <si>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</si>
  <si>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</si>
  <si>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</si>
  <si>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</si>
  <si>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</si>
  <si>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</si>
  <si>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</si>
  <si>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</si>
  <si>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</si>
  <si>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</si>
  <si>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</si>
  <si>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</si>
  <si>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</si>
  <si>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</si>
  <si>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</si>
  <si>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</si>
  <si>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</si>
  <si>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</si>
  <si>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</si>
  <si>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</si>
  <si>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</si>
  <si>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</si>
  <si>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</si>
  <si>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</si>
  <si>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</si>
  <si>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</si>
  <si>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</si>
  <si>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</si>
  <si>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</si>
  <si>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</si>
  <si>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</si>
  <si>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</si>
  <si>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</si>
  <si>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</si>
  <si>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</si>
  <si>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</si>
  <si>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</si>
  <si>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</si>
  <si>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</si>
  <si>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</si>
  <si>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</si>
  <si>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</si>
  <si>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</si>
  <si>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</si>
  <si>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</si>
  <si>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</si>
  <si>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</si>
  <si>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</si>
  <si>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</si>
  <si>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</si>
  <si>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</si>
  <si>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</si>
  <si>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</si>
  <si>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</si>
  <si>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</si>
  <si>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</si>
  <si>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</si>
  <si>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</si>
  <si>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</si>
  <si>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</si>
  <si>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</si>
  <si>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</si>
  <si>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</si>
  <si>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</si>
  <si>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</si>
  <si>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</si>
  <si>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</si>
  <si>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</si>
  <si>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</si>
  <si>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</si>
  <si>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</si>
  <si>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</si>
  <si>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</si>
  <si>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</si>
  <si>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</si>
  <si>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</si>
  <si>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</si>
  <si>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</si>
  <si>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</si>
  <si>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</si>
  <si>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</si>
  <si>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</si>
  <si>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</si>
  <si>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</si>
  <si>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</si>
  <si>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</si>
  <si>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</si>
  <si>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</si>
  <si>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</si>
  <si>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</si>
  <si>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</si>
  <si>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</si>
  <si>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</si>
  <si>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</si>
  <si>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</si>
  <si>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</si>
  <si>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</si>
  <si>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</si>
  <si>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</si>
  <si>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</si>
  <si>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</si>
  <si>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</si>
  <si>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</si>
  <si>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</si>
  <si>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</si>
  <si>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</si>
  <si>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</si>
  <si>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</si>
  <si>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</si>
  <si>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</si>
  <si>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</si>
  <si>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</si>
  <si>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</si>
  <si>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</si>
  <si>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</si>
  <si>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</si>
  <si>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</si>
  <si>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</si>
  <si>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</si>
  <si>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</si>
  <si>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</si>
  <si>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</si>
  <si>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</si>
  <si>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</si>
  <si>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</si>
  <si>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</si>
  <si>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</si>
  <si>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</si>
  <si>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</si>
  <si>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</si>
  <si>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</si>
  <si>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</si>
  <si>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</si>
  <si>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</si>
  <si>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</si>
  <si>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</si>
  <si>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</si>
  <si>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</si>
  <si>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</si>
  <si>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</si>
  <si>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</si>
  <si>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</si>
  <si>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</si>
  <si>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</si>
  <si>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</si>
  <si>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</si>
  <si>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</si>
  <si>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</si>
  <si>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</si>
  <si>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</si>
  <si>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</si>
  <si>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</si>
  <si>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</si>
  <si>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</si>
  <si>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</si>
  <si>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</si>
  <si>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</si>
  <si>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</si>
  <si>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</si>
  <si>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</si>
  <si>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</si>
  <si>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</si>
  <si>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</si>
  <si>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</si>
  <si>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</si>
  <si>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</si>
  <si>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</si>
  <si>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</si>
  <si>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</si>
  <si>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</si>
  <si>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</si>
  <si>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</si>
  <si>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</si>
  <si>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</si>
  <si>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</si>
  <si>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</si>
  <si>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</si>
  <si>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</si>
  <si>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</si>
  <si>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</si>
  <si>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</si>
  <si>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</si>
  <si>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</si>
  <si>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</si>
  <si>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</si>
  <si>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</si>
  <si>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</si>
  <si>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</si>
  <si>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</si>
  <si>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</si>
  <si>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</si>
  <si>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</si>
  <si>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</si>
  <si>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</si>
  <si>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</si>
  <si>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</si>
  <si>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</si>
  <si>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</si>
  <si>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</si>
  <si>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</si>
  <si>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</si>
  <si>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</si>
  <si>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</si>
  <si>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</si>
  <si>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</si>
  <si>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</si>
  <si>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</si>
  <si>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</si>
  <si>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</si>
  <si>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</si>
  <si>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</si>
  <si>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</si>
  <si>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</si>
  <si>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</si>
  <si>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</si>
  <si>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</si>
  <si>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</si>
  <si>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</si>
  <si>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</si>
  <si>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</si>
  <si>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</si>
  <si>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</si>
  <si>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</si>
  <si>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</si>
  <si>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</si>
  <si>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</si>
  <si>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</si>
  <si>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</si>
  <si>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</si>
  <si>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</si>
  <si>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</si>
  <si>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</si>
  <si>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</si>
  <si>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</si>
  <si>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</si>
  <si>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</si>
  <si>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</si>
  <si>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</si>
  <si>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</si>
  <si>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</si>
  <si>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</si>
  <si>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</si>
  <si>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</si>
  <si>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</si>
  <si>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</si>
  <si>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</si>
  <si>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</si>
  <si>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</si>
  <si>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</si>
  <si>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</si>
  <si>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</si>
  <si>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</si>
  <si>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</si>
  <si>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</si>
  <si>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</si>
  <si>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</si>
  <si>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</si>
  <si>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</si>
  <si>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</si>
  <si>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</si>
  <si>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</si>
  <si>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</si>
  <si>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</si>
  <si>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</si>
  <si>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</si>
  <si>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</si>
  <si>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</si>
  <si>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</si>
  <si>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</si>
  <si>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</si>
  <si>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</si>
  <si>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</si>
  <si>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</si>
  <si>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</si>
  <si>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</si>
  <si>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</si>
  <si>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</si>
  <si>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</si>
  <si>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</si>
  <si>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</si>
  <si>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</si>
  <si>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</si>
  <si>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</si>
  <si>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</si>
  <si>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</si>
  <si>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</si>
  <si>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</si>
  <si>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</si>
  <si>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</si>
  <si>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</si>
  <si>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</si>
  <si>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</si>
  <si>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</si>
  <si>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</si>
  <si>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</si>
  <si>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</si>
  <si>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</si>
  <si>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</si>
  <si>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</si>
  <si>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</si>
  <si>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</si>
  <si>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</si>
  <si>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</si>
  <si>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</si>
  <si>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</si>
  <si>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</si>
  <si>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</si>
  <si>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</si>
  <si>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</si>
  <si>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</si>
  <si>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</si>
  <si>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</si>
  <si>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</si>
  <si>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</si>
  <si>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</si>
  <si>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</si>
  <si>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</si>
  <si>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</si>
  <si>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</si>
  <si>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</si>
  <si>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</si>
  <si>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</si>
  <si>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</si>
  <si>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</si>
  <si>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</si>
  <si>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</si>
  <si>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</si>
  <si>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</si>
  <si>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</si>
  <si>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</si>
  <si>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</si>
  <si>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</si>
  <si>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</si>
  <si>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</si>
  <si>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</si>
  <si>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</si>
  <si>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</si>
  <si>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</si>
  <si>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</si>
  <si>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</si>
  <si>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</si>
  <si>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</si>
  <si>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</si>
  <si>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</si>
  <si>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</si>
  <si>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</si>
  <si>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</si>
  <si>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</si>
  <si>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</si>
  <si>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</si>
  <si>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</si>
  <si>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</si>
  <si>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</si>
  <si>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</si>
  <si>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</si>
  <si>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</si>
  <si>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</si>
  <si>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</si>
  <si>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</si>
  <si>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</si>
  <si>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</si>
  <si>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</si>
  <si>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</si>
  <si>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</si>
  <si>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</si>
  <si>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</si>
  <si>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</si>
  <si>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</si>
  <si>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</si>
  <si>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</si>
  <si>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</si>
  <si>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</si>
  <si>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</si>
  <si>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</si>
  <si>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</si>
  <si>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</si>
  <si>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</si>
  <si>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</si>
  <si>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</si>
  <si>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</si>
  <si>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</si>
  <si>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</si>
  <si>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</si>
  <si>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</si>
  <si>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</si>
  <si>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</si>
  <si>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</si>
  <si>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</si>
  <si>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</si>
  <si>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</si>
  <si>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</si>
  <si>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</si>
  <si>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</si>
  <si>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</si>
  <si>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</si>
  <si>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</si>
  <si>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</si>
  <si>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</si>
  <si>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</si>
  <si>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</si>
  <si>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</si>
  <si>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</si>
  <si>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</si>
  <si>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</si>
  <si>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</si>
  <si>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</si>
  <si>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</si>
  <si>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</si>
  <si>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</si>
  <si>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</si>
  <si>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</si>
  <si>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</si>
  <si>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</si>
  <si>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</si>
  <si>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</si>
  <si>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</si>
  <si>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</si>
  <si>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</si>
  <si>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</si>
  <si>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</si>
  <si>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</si>
  <si>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</si>
  <si>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</si>
  <si>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</si>
  <si>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</si>
  <si>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</si>
  <si>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</si>
  <si>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</si>
  <si>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</si>
  <si>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</si>
  <si>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</si>
  <si>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</si>
  <si>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</si>
  <si>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</si>
  <si>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</si>
  <si>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</si>
  <si>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</si>
  <si>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</si>
  <si>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</si>
  <si>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</si>
  <si>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</si>
  <si>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</si>
  <si>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</si>
  <si>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</si>
  <si>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</si>
  <si>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</si>
  <si>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</si>
  <si>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</si>
  <si>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</si>
  <si>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</si>
  <si>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</si>
  <si>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</si>
  <si>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</si>
  <si>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</si>
  <si>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</si>
  <si>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</si>
  <si>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</si>
  <si>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</si>
  <si>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</si>
  <si>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</si>
  <si>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</si>
  <si>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</si>
  <si>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</si>
  <si>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</si>
  <si>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</si>
  <si>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</si>
  <si>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</si>
  <si>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</si>
  <si>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</si>
  <si>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</si>
  <si>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</si>
  <si>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</si>
  <si>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</si>
  <si>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</si>
  <si>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</si>
  <si>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</si>
  <si>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</si>
  <si>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</si>
  <si>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</si>
  <si>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</si>
  <si>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</si>
  <si>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</si>
  <si>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</si>
  <si>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</si>
  <si>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</si>
  <si>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</si>
  <si>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</si>
  <si>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</si>
  <si>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</si>
  <si>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</si>
  <si>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</si>
  <si>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</si>
  <si>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</si>
  <si>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</si>
  <si>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</si>
  <si>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</si>
  <si>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</si>
  <si>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</si>
  <si>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</si>
  <si>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</si>
  <si>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</si>
  <si>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</si>
  <si>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</si>
  <si>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</si>
  <si>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</si>
  <si>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</si>
  <si>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</si>
  <si>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</si>
  <si>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</si>
  <si>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</si>
  <si>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</si>
  <si>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</si>
  <si>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</si>
  <si>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</si>
  <si>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</si>
  <si>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</si>
  <si>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</si>
  <si>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</si>
  <si>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</si>
  <si>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</si>
  <si>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</si>
  <si>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</si>
  <si>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</si>
  <si>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</si>
  <si>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</si>
  <si>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</si>
  <si>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</si>
  <si>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</si>
  <si>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</si>
  <si>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</si>
  <si>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</si>
  <si>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</si>
  <si>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</si>
  <si>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</si>
  <si>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</si>
  <si>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</si>
  <si>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</si>
  <si>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</si>
  <si>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</si>
  <si>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</si>
  <si>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</si>
  <si>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</si>
  <si>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</si>
  <si>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</si>
  <si>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</si>
  <si>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</si>
  <si>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</si>
  <si>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</si>
  <si>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</si>
  <si>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</si>
  <si>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</si>
  <si>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</si>
  <si>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</si>
  <si>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</si>
  <si>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</si>
  <si>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</si>
  <si>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</si>
  <si>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</si>
  <si>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</si>
  <si>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</si>
  <si>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</si>
  <si>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</si>
  <si>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</si>
  <si>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</si>
  <si>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</si>
  <si>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</si>
  <si>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</si>
  <si>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</si>
  <si>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</si>
  <si>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</si>
  <si>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</si>
  <si>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</si>
  <si>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</si>
  <si>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</si>
  <si>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</si>
  <si>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</si>
  <si>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</si>
  <si>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</si>
  <si>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</si>
  <si>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</si>
  <si>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</si>
  <si>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</si>
  <si>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</si>
  <si>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</si>
  <si>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</si>
  <si>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</si>
  <si>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</si>
  <si>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</si>
  <si>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</si>
  <si>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</si>
  <si>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</si>
  <si>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</si>
  <si>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</si>
  <si>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</si>
  <si>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</si>
  <si>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</si>
  <si>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</si>
  <si>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</si>
  <si>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</si>
  <si>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</si>
  <si>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</si>
  <si>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</si>
  <si>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</si>
  <si>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</si>
  <si>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</si>
  <si>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</si>
  <si>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</si>
  <si>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</si>
  <si>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</si>
  <si>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</si>
  <si>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</si>
  <si>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</si>
  <si>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</si>
  <si>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</si>
  <si>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</si>
  <si>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</si>
  <si>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</si>
  <si>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</si>
  <si>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</si>
  <si>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</si>
  <si>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</si>
  <si>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</si>
  <si>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</si>
  <si>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</si>
  <si>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</si>
  <si>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</si>
  <si>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</si>
  <si>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</si>
  <si>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</si>
  <si>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</si>
  <si>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</si>
  <si>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</si>
  <si>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</si>
  <si>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</si>
  <si>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</si>
  <si>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</si>
  <si>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</si>
  <si>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</si>
  <si>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</si>
  <si>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</si>
  <si>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</si>
  <si>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</si>
  <si>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</si>
  <si>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</si>
  <si>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</si>
  <si>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</si>
  <si>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</si>
  <si>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</si>
  <si>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</si>
  <si>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</si>
  <si>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</si>
  <si>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</si>
  <si>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</si>
  <si>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</si>
  <si>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</si>
  <si>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</si>
  <si>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</si>
  <si>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</si>
  <si>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</si>
  <si>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</si>
  <si>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</si>
  <si>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</si>
  <si>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</si>
  <si>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</si>
  <si>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</si>
  <si>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</si>
  <si>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</si>
  <si>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</si>
  <si>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</si>
  <si>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</si>
  <si>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</si>
  <si>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</si>
  <si>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</si>
  <si>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</si>
  <si>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</si>
  <si>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</si>
  <si>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</si>
  <si>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</si>
  <si>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</si>
  <si>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</si>
  <si>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</si>
  <si>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</si>
  <si>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</si>
  <si>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</si>
  <si>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</si>
  <si>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</si>
  <si>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</si>
  <si>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</si>
  <si>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</si>
  <si>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</si>
  <si>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</si>
  <si>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</si>
  <si>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</si>
  <si>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</si>
  <si>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</si>
  <si>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</si>
  <si>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</si>
  <si>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</si>
  <si>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</si>
  <si>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</si>
  <si>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</si>
  <si>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</si>
  <si>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</si>
  <si>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</si>
  <si>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</si>
  <si>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</si>
  <si>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</si>
  <si>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</si>
  <si>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</si>
  <si>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</si>
  <si>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</si>
  <si>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</si>
  <si>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</si>
  <si>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</si>
  <si>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</si>
  <si>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</si>
  <si>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</si>
  <si>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</si>
  <si>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</si>
  <si>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</si>
  <si>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</si>
  <si>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</si>
  <si>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</si>
  <si>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</si>
  <si>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</si>
  <si>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</si>
  <si>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</si>
  <si>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</si>
  <si>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</si>
  <si>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</si>
  <si>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</si>
  <si>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</si>
  <si>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</si>
  <si>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</si>
  <si>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</si>
  <si>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</si>
  <si>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</si>
  <si>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</si>
  <si>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</si>
  <si>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</si>
  <si>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</si>
  <si>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</si>
  <si>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</si>
  <si>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</si>
  <si>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</si>
  <si>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</si>
  <si>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</si>
  <si>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</si>
  <si>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</si>
  <si>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</si>
  <si>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</si>
  <si>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</si>
  <si>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</si>
  <si>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</si>
  <si>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</si>
  <si>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</si>
  <si>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</si>
  <si>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</si>
  <si>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</si>
  <si>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</si>
  <si>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</si>
  <si>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</si>
  <si>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</si>
  <si>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</si>
  <si>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</si>
  <si>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</si>
  <si>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</si>
  <si>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</si>
  <si>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</si>
  <si>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</si>
  <si>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</si>
  <si>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</si>
  <si>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</si>
  <si>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</si>
  <si>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</si>
  <si>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</si>
  <si>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</si>
  <si>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</si>
  <si>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</si>
  <si>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</si>
  <si>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</si>
  <si>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</si>
  <si>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</si>
  <si>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</si>
  <si>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</si>
  <si>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</si>
  <si>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</si>
  <si>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</si>
  <si>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</si>
  <si>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</si>
  <si>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</si>
  <si>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</si>
  <si>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</si>
  <si>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</si>
  <si>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</si>
  <si>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</si>
  <si>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</si>
  <si>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</si>
  <si>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</si>
  <si>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</si>
  <si>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</si>
  <si>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</si>
  <si>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</si>
  <si>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</si>
  <si>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</si>
  <si>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</si>
  <si>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</si>
  <si>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</si>
  <si>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</si>
  <si>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</si>
  <si>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</si>
  <si>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</si>
  <si>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</si>
  <si>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</si>
  <si>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</si>
  <si>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</si>
  <si>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</si>
  <si>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</si>
  <si>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</si>
  <si>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</si>
  <si>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</si>
  <si>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</si>
  <si>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</si>
  <si>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</si>
  <si>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</si>
  <si>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</si>
  <si>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</si>
  <si>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</si>
  <si>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</si>
  <si>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</si>
  <si>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</si>
  <si>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</si>
  <si>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</si>
  <si>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</si>
  <si>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</si>
  <si>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</si>
  <si>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</si>
  <si>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</si>
  <si>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</si>
  <si>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</si>
  <si>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</si>
  <si>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</si>
  <si>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</si>
  <si>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</si>
  <si>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</si>
  <si>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</si>
  <si>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</si>
  <si>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</si>
  <si>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</si>
  <si>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</si>
  <si>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</si>
  <si>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</si>
  <si>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</si>
  <si>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</si>
  <si>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</si>
  <si>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</si>
  <si>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</si>
  <si>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</si>
  <si>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</si>
  <si>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</si>
  <si>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</si>
  <si>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</si>
  <si>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</si>
  <si>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</si>
  <si>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</si>
  <si>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</si>
  <si>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</si>
  <si>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</si>
  <si>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</si>
  <si>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</si>
  <si>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</si>
  <si>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</si>
  <si>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</si>
  <si>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</si>
  <si>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</si>
  <si>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</si>
  <si>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</si>
  <si>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</si>
  <si>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</si>
  <si>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</si>
  <si>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</si>
  <si>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</si>
  <si>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</si>
  <si>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</si>
  <si>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</si>
  <si>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</si>
  <si>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</si>
  <si>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</si>
  <si>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</si>
  <si>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</si>
  <si>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</si>
  <si>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</si>
  <si>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</si>
  <si>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</si>
  <si>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</si>
  <si>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</si>
  <si>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</si>
  <si>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</si>
  <si>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</si>
  <si>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</si>
  <si>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</si>
  <si>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</si>
  <si>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</si>
  <si>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</si>
  <si>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</si>
  <si>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</si>
  <si>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</si>
  <si>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</si>
  <si>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</si>
  <si>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</si>
  <si>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</si>
  <si>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</si>
  <si>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</si>
  <si>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</si>
  <si>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</si>
  <si>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</si>
  <si>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</si>
  <si>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</si>
  <si>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</si>
  <si>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</si>
  <si>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</si>
  <si>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</si>
  <si>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</si>
  <si>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</si>
  <si>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</si>
  <si>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</si>
  <si>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</si>
  <si>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</si>
  <si>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</si>
  <si>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</si>
  <si>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</si>
  <si>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</si>
  <si>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</si>
  <si>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</si>
  <si>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</si>
  <si>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</si>
  <si>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</si>
  <si>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</si>
  <si>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</si>
  <si>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</si>
  <si>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</si>
  <si>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</si>
  <si>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</si>
  <si>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</si>
  <si>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</si>
  <si>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</si>
  <si>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</si>
  <si>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</si>
  <si>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</si>
  <si>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</si>
  <si>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</si>
  <si>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</si>
  <si>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</si>
  <si>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</si>
  <si>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</si>
  <si>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</si>
  <si>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</si>
  <si>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</si>
  <si>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</si>
  <si>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</si>
  <si>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</si>
  <si>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</si>
  <si>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</si>
  <si>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</si>
  <si>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</si>
  <si>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</si>
  <si>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</si>
  <si>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</si>
  <si>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</si>
  <si>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</si>
  <si>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</si>
  <si>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</si>
  <si>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</si>
  <si>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</si>
  <si>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</si>
  <si>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</si>
  <si>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</si>
  <si>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</si>
  <si>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</si>
  <si>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</si>
  <si>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</si>
  <si>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</si>
  <si>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</si>
  <si>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</si>
  <si>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</si>
  <si>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</si>
  <si>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</si>
  <si>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</si>
  <si>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</si>
  <si>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</si>
  <si>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</si>
  <si>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</si>
  <si>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</si>
  <si>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</si>
  <si>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</si>
  <si>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</si>
  <si>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</si>
  <si>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</si>
  <si>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</si>
  <si>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</si>
  <si>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</si>
  <si>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</si>
  <si>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</si>
  <si>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</si>
  <si>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</si>
  <si>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</si>
  <si>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</si>
  <si>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</si>
  <si>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</si>
  <si>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</si>
  <si>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</si>
  <si>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</si>
  <si>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</si>
  <si>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</si>
  <si>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</si>
  <si>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</si>
  <si>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</si>
  <si>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</si>
  <si>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</si>
  <si>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</si>
  <si>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</si>
  <si>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</si>
  <si>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</si>
  <si>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</si>
  <si>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</si>
  <si>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</si>
  <si>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</si>
  <si>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</si>
  <si>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</si>
  <si>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</si>
  <si>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</si>
  <si>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</si>
  <si>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</si>
  <si>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</si>
  <si>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</si>
  <si>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</si>
  <si>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</si>
  <si>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</si>
  <si>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</si>
  <si>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</si>
  <si>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</si>
  <si>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</si>
  <si>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</si>
  <si>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</si>
  <si>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</si>
  <si>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</si>
  <si>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</si>
  <si>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</si>
  <si>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</si>
  <si>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</si>
  <si>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</si>
  <si>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</si>
  <si>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</si>
  <si>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</si>
  <si>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</si>
  <si>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</si>
  <si>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</si>
  <si>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</si>
  <si>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</si>
  <si>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</si>
  <si>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</si>
  <si>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</si>
  <si>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</si>
  <si>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</si>
  <si>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</si>
  <si>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</si>
  <si>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</si>
  <si>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</si>
  <si>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</si>
  <si>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</si>
  <si>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</si>
  <si>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</si>
  <si>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</si>
  <si>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</si>
  <si>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</si>
  <si>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</si>
  <si>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</si>
  <si>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</si>
  <si>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</si>
  <si>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</si>
  <si>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</si>
  <si>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</si>
  <si>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</si>
  <si>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</si>
  <si>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</si>
  <si>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</si>
  <si>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</si>
  <si>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</si>
  <si>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</si>
  <si>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</si>
  <si>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</si>
  <si>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</si>
  <si>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</si>
  <si>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</si>
  <si>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</si>
  <si>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</si>
  <si>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</si>
  <si>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</si>
  <si>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</si>
  <si>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</si>
  <si>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</si>
  <si>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</si>
  <si>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</si>
  <si>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</si>
  <si>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</si>
  <si>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</si>
  <si>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</si>
  <si>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</si>
  <si>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</si>
  <si>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</si>
  <si>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</si>
  <si>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</si>
  <si>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</si>
  <si>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</si>
  <si>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</si>
  <si>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</si>
  <si>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</si>
  <si>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</si>
  <si>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</si>
  <si>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</si>
  <si>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</si>
  <si>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</si>
  <si>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</si>
  <si>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</si>
  <si>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</si>
  <si>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</si>
  <si>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</si>
  <si>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</si>
  <si>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</si>
  <si>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</si>
  <si>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</si>
  <si>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</si>
  <si>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</si>
  <si>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</si>
  <si>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</si>
  <si>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</si>
  <si>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</si>
  <si>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</si>
  <si>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</si>
  <si>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</si>
  <si>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</si>
  <si>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</si>
  <si>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</si>
  <si>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</si>
  <si>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</si>
  <si>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</si>
  <si>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</si>
  <si>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</si>
  <si>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</si>
  <si>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</si>
  <si>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</si>
  <si>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</si>
  <si>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</si>
  <si>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</si>
  <si>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</si>
  <si>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</si>
  <si>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</si>
  <si>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</si>
  <si>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</si>
  <si>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</si>
  <si>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</si>
  <si>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</si>
  <si>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</si>
  <si>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</si>
  <si>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</si>
  <si>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</si>
  <si>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</si>
  <si>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</si>
  <si>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</si>
  <si>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</si>
  <si>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</si>
  <si>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</si>
  <si>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</si>
  <si>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</si>
  <si>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</si>
  <si>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</si>
  <si>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</si>
  <si>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</si>
  <si>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</si>
  <si>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</si>
  <si>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</si>
  <si>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</si>
  <si>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</si>
  <si>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</si>
  <si>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</si>
  <si>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</si>
  <si>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</si>
  <si>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</si>
  <si>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</si>
  <si>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</si>
  <si>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</si>
  <si>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</si>
  <si>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</si>
  <si>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</si>
  <si>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</si>
  <si>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</si>
  <si>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</si>
  <si>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</si>
  <si>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</si>
  <si>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</si>
  <si>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</si>
  <si>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</si>
  <si>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</si>
  <si>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</si>
  <si>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</si>
  <si>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</si>
  <si>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</si>
  <si>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</si>
  <si>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</si>
  <si>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</si>
  <si>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</si>
  <si>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</si>
  <si>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</si>
  <si>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</si>
  <si>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</si>
  <si>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</si>
  <si>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</si>
  <si>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</si>
  <si>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</si>
  <si>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</si>
  <si>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</si>
  <si>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</si>
  <si>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</si>
  <si>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</si>
  <si>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</si>
  <si>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</si>
  <si>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</si>
  <si>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</si>
  <si>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</si>
  <si>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</si>
  <si>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</si>
  <si>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</si>
  <si>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</si>
  <si>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</si>
  <si>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</si>
  <si>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</si>
  <si>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</si>
  <si>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</si>
  <si>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</si>
  <si>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</si>
  <si>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</si>
  <si>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</si>
  <si>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</si>
  <si>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</si>
  <si>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</si>
  <si>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</si>
  <si>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</si>
  <si>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</si>
  <si>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</si>
  <si>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</si>
  <si>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</si>
  <si>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</si>
  <si>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</si>
  <si>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</si>
  <si>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</si>
  <si>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</si>
  <si>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</si>
  <si>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</si>
  <si>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</si>
  <si>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</si>
  <si>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</si>
  <si>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</si>
  <si>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</si>
  <si>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</si>
  <si>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</si>
  <si>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</si>
  <si>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</si>
  <si>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</si>
  <si>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</si>
  <si>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</si>
  <si>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</si>
  <si>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</si>
  <si>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</si>
  <si>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</si>
  <si>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</si>
  <si>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</si>
  <si>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</si>
  <si>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</si>
  <si>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</si>
  <si>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</si>
  <si>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</si>
  <si>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</si>
  <si>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</si>
  <si>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</si>
  <si>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</si>
  <si>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</si>
  <si>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</si>
  <si>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</si>
  <si>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</si>
  <si>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</si>
  <si>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</si>
  <si>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</si>
  <si>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</si>
  <si>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</si>
  <si>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</si>
  <si>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</si>
  <si>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</si>
  <si>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</si>
  <si>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</si>
  <si>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</si>
  <si>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</si>
  <si>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</si>
  <si>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</si>
  <si>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</si>
  <si>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</si>
  <si>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</si>
  <si>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</si>
  <si>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</si>
  <si>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</si>
  <si>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</si>
  <si>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</si>
  <si>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</si>
  <si>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</si>
  <si>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</si>
  <si>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</si>
  <si>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</si>
  <si>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</si>
  <si>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</si>
  <si>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</si>
  <si>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</si>
  <si>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</si>
  <si>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</si>
  <si>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</si>
  <si>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</si>
  <si>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</si>
  <si>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</si>
  <si>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</si>
  <si>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</si>
  <si>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</si>
  <si>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</si>
  <si>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</si>
  <si>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</si>
  <si>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</si>
  <si>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</si>
  <si>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</si>
  <si>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</si>
  <si>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</si>
  <si>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</si>
  <si>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</si>
  <si>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</si>
  <si>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</si>
  <si>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</si>
  <si>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</si>
  <si>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</si>
  <si>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</si>
  <si>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</si>
  <si>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</si>
  <si>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</si>
  <si>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</si>
  <si>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</si>
  <si>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</si>
  <si>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</si>
  <si>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</si>
  <si>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</si>
  <si>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</si>
  <si>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</si>
  <si>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</si>
  <si>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</si>
  <si>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</si>
  <si>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</si>
  <si>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</si>
  <si>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</si>
  <si>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</si>
  <si>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</si>
  <si>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</si>
  <si>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</si>
  <si>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</si>
  <si>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</si>
  <si>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</si>
  <si>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</si>
  <si>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</si>
  <si>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</si>
  <si>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</si>
  <si>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</si>
  <si>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</si>
  <si>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</si>
  <si>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</si>
  <si>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</si>
  <si>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</si>
  <si>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</si>
  <si>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</si>
  <si>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</si>
  <si>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</si>
  <si>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</si>
  <si>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</si>
  <si>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</si>
  <si>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</si>
  <si>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</si>
  <si>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</si>
  <si>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</si>
  <si>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</si>
  <si>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</si>
  <si>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</si>
  <si>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</si>
  <si>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</si>
  <si>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</si>
  <si>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</si>
  <si>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</si>
  <si>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</si>
  <si>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</si>
  <si>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</si>
  <si>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</si>
  <si>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</si>
  <si>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</si>
  <si>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</si>
  <si>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</si>
  <si>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</si>
  <si>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</si>
  <si>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</si>
  <si>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</si>
  <si>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</si>
  <si>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</si>
  <si>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</si>
  <si>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</si>
  <si>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</si>
  <si>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</si>
  <si>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</si>
  <si>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</si>
  <si>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</si>
  <si>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</si>
  <si>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</si>
  <si>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</si>
  <si>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</si>
  <si>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</si>
  <si>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</si>
  <si>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</si>
  <si>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</si>
  <si>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</si>
  <si>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</si>
  <si>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</si>
  <si>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</si>
  <si>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</si>
  <si>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</si>
  <si>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</si>
  <si>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</si>
  <si>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</si>
  <si>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</si>
  <si>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</si>
  <si>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</si>
  <si>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</si>
  <si>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</si>
  <si>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</si>
  <si>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</si>
  <si>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</si>
  <si>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</si>
  <si>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</si>
  <si>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</si>
  <si>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</si>
  <si>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</si>
  <si>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</si>
  <si>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</si>
  <si>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</si>
  <si>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</si>
  <si>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</si>
  <si>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</si>
  <si>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</si>
  <si>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</si>
  <si>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</si>
  <si>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</si>
  <si>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</si>
  <si>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</si>
  <si>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</si>
  <si>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</si>
  <si>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</si>
  <si>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</si>
  <si>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</si>
  <si>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</si>
  <si>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</si>
  <si>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</si>
  <si>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</si>
  <si>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</si>
  <si>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</si>
  <si>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</si>
  <si>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</si>
  <si>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</si>
  <si>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</si>
  <si>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</si>
  <si>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</si>
  <si>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</si>
  <si>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</si>
  <si>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</si>
  <si>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</si>
  <si>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</si>
  <si>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</si>
  <si>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</si>
  <si>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</si>
  <si>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</si>
  <si>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</si>
  <si>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</si>
  <si>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</si>
  <si>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</si>
  <si>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</si>
  <si>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</si>
  <si>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</si>
  <si>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</si>
  <si>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</si>
  <si>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</si>
  <si>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</si>
  <si>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</si>
  <si>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</si>
  <si>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</si>
  <si>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</si>
  <si>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</si>
  <si>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</si>
  <si>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</si>
  <si>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</si>
  <si>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</si>
  <si>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</si>
  <si>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</si>
  <si>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</si>
  <si>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</si>
  <si>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</si>
  <si>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</si>
  <si>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</si>
  <si>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</si>
  <si>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</si>
  <si>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</si>
  <si>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</si>
  <si>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</si>
  <si>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</si>
  <si>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</si>
  <si>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</si>
  <si>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</si>
  <si>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</si>
  <si>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</si>
  <si>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</si>
  <si>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</si>
  <si>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</si>
  <si>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</si>
  <si>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</si>
  <si>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</si>
  <si>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</si>
  <si>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</si>
  <si>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</si>
  <si>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</si>
  <si>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</si>
  <si>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</si>
  <si>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</si>
  <si>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</si>
  <si>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</si>
  <si>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</si>
  <si>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</si>
  <si>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</si>
  <si>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</si>
  <si>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</si>
  <si>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</si>
  <si>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</si>
  <si>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</si>
  <si>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</si>
  <si>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</si>
  <si>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</si>
  <si>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</si>
  <si>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</si>
  <si>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</si>
  <si>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</si>
  <si>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</si>
  <si>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</si>
  <si>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</si>
  <si>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</si>
  <si>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</si>
  <si>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</si>
  <si>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</si>
  <si>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</si>
  <si>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</si>
  <si>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</si>
  <si>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</si>
  <si>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</si>
  <si>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</si>
  <si>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</si>
  <si>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</si>
  <si>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</si>
  <si>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</si>
  <si>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</si>
  <si>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</si>
  <si>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</si>
  <si>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</si>
  <si>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</si>
  <si>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</si>
  <si>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</si>
  <si>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</si>
  <si>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</si>
  <si>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</si>
  <si>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</si>
  <si>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</si>
  <si>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</si>
  <si>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</si>
  <si>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</si>
  <si>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</si>
  <si>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</si>
  <si>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</si>
  <si>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PCM-20251118-00000532</t>
  </si>
  <si>
    <t xml:space="preserve">60 min </t>
  </si>
  <si>
    <t>PCM-20251118-00000522</t>
  </si>
  <si>
    <t>70 min</t>
  </si>
  <si>
    <t>PCM-20251118-00000542</t>
  </si>
  <si>
    <t>JED2376</t>
  </si>
  <si>
    <t>sg</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</si>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</sst>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316.43809548611171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6.5213541667617392E-2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45979.386521412038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45979.386521412038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45979.386521412038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45979.386521412038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45979.386521412038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45979.386521412038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45979.386521412038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45979.386521412038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45979.386521412038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45979.386521412038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45979.386521412038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45979.386521412038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45979.386521412038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45979.386521412038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45979.386521412038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45979.386521412038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45979.386521412038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45979.386521412038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45979.386521412038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45979.386521412038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45979.386521412038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45979.386521412038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45979.386521412038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45979.386521412038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45979.386521412038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45979.386521412038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45979.386521412038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45979.386521412038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45979.386521412038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45979.386521412038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45979.386521412038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45979.386521412038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45979.386521412038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45979.386521412038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45979.386521412038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45979.386521412038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45979.386521412038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45979.386521412038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45979.386521412038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45979.386521412038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45979.386521412038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45979.386521412038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45979.386521412038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45979.386521412038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45979.386521412038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45979.386521412038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45979.386521412038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45979.386521412038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45979.386521412038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45979.386521412038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45979.386521412038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45979.386521412038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45979.386521412038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45979.386521412038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45979.386521412038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45979.386521412038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45979.386521412038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45979.386521412038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45979.386521412038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45979.386521412038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45979.386521412038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45979.386521412038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45979.386521412038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45979.386521412038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45979.386521412038</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5CADDC9-8E78-4966-AF09-F517EFE0D4C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154.38668344907637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0.6483153935187147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45979.386521412038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45979.386521412038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45979.386521412038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45979.386521412038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45979.386521412038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45979.386521412038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45979.386521412038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45979.386521412038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45979.386521412038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45979.386521412038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45979.386521412038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45979.386521412038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45979.386521412038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45979.386521412038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45979.386521412038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45979.386521412038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45979.386521412038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45979.386521412038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45979.386521412038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45979.386521412038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45979.386521412038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45979.386521412038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45979.386521412038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45979.386521412038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45979.386521412038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45979.386521412038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45979.386521412038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45979.386521412038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45979.386521412038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45979.386521412038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45979.386521412038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45979.386521412038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45979.386521412038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45979.386521412038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45979.386521412038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45979.386521412038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45979.386521412038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45979.386521412038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45979.386521412038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45979.386521412038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45979.386521412038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45979.386521412038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45979.386521412038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45979.386521412038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45979.386521412038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45979.386521412038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45979.386521412038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45979.386521412038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45979.386521412038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45979.386521412038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45979.386521412038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45979.386521412038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45979.386521412038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45979.386521412038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45979.386521412038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45979.386521412038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45979.386521412038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45979.386521412038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45979.386521412038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45979.386521412038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45979.386521412038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45979.386521412038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45979.386521412038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45979.386521412038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45979.386521412038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45979.386521412038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45979.386521412038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45979.386521412038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45979.386521412038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45979.386521412038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45979.386521412038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45979.386521412038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45979.386521412038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45979.386521412038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45979.386521412038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45979.386521412038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45979.386521412038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45979.386521412038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45979.386521412038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45979.386521412038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45979.386521412038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45979.386521412038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45979.386521412038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45979.386521412038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45979.386521412038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45979.386521412038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45979.386521412038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45979.386521412038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45979.386521412038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45979.386521412038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45979.386521412038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45979.386521412038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45979.386521412038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45979.386521412038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45979.386521412038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45979.386521412038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45979.386521412038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45979.386521412038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45979.386521412038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45979.386521412038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45979.386521412038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45979.386521412038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45979.386521412038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45979.386521412038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45979.386521412038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45979.386521412038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45979.386521412038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45979.386521412038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45979.386521412038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45979.386521412038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45979.386521412038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45979.386521412038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45979.386521412038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45979.386521412038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45979.386521412038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45979.386521412038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45979.386521412038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45979.386521412038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45979.386521412038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45979.386521412038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45979.386521412038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45979.386521412038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45979.386521412038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45979.386521412038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45979.386521412038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45979.386521412038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45979.386521412038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45979.386521412038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45979.386521412038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45979.386521412038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45979.386521412038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45979.386521412038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45979.386521412038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45979.386521412038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45979.386521412038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45979.386521412038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45979.386521412038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45979.386521412038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45979.386521412038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45979.386521412038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45979.386521412038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45979.386521412038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45979.386521412038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45979.386521412038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45979.386521412038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45979.386521412038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45979.386521412038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45979.386521412038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45979.386521412038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45979.386521412038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45979.386521412038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45979.386521412038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45979.386521412038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45979.386521412038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45979.386521412038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45979.386521412038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45979.386521412038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45979.386521412038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45979.386521412038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45979.386521412038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45979.386521412038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45979.386521412038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45979.386521412038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45979.386521412038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45979.386521412038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45979.386521412038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45979.386521412038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45979.386521412038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45979.386521412038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45979.386521412038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45979.386521412038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45979.386521412038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45979.386521412038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45979.386521412038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45979.386521412038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45979.386521412038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45979.386521412038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45979.386521412038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45979.386521412038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45979.386521412038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45979.386521412038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45979.386521412038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45979.386521412038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45979.386521412038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45979.386521412038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45979.386521412038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45979.386521412038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45979.386521412038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45979.386521412038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45979.386521412038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45979.386521412038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45979.386521412038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45979.386521412038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45979.386521412038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45979.386521412038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45979.386521412038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45979.386521412038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45979.386521412038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45979.386521412038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45979.386521412038</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45979.386521412038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45979.386521412038</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45979.386521412038</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45979.386521412038</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45979.386521412038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45979.386521412038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45979.386521412038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45979.386521412038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45979.386521412038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45979.386521412038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45979.386521412038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45979.386521412038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45979.386521412038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45979.386521412038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45979.386521412038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45979.386521412038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45979.386521412038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45979.386521412038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45979.386521412038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45979.386521412038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45979.386521412038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45979.386521412038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45979.386521412038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45979.386521412038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45979.386521412038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45979.386521412038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45979.386521412038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45979.386521412038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45979.386521412038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45979.386521412038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45979.386521412038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45979.386521412038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45979.386521412038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45979.386521412038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45979.386521412038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45979.386521412038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45979.386521412038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45979.386521412038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45979.386521412038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45979.386521412038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45979.386521412038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45979.386521412038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45979.386521412038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45979.386521412038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45979.386521412038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45979.386521412038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45979.386521412038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45979.386521412038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45979.386521412038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45979.386521412038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45979.386521412038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45979.386521412038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45979.386521412038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45979.386521412038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45979.386521412038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45979.386521412038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45979.386521412038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45979.386521412038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45979.386521412038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45979.386521412038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45979.386521412038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45979.386521412038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45979.386521412038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45979.386521412038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45979.386521412038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45979.386521412038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45979.386521412038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45979.386521412038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45979.386521412038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45979.386521412038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45979.386521412038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45979.386521412038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45979.386521412038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45979.386521412038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45979.386521412038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45979.386521412038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45979.386521412038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45979.386521412038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45979.386521412038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45979.386521412038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45979.386521412038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45979.386521412038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45979.386521412038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45979.386521412038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45979.386521412038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45979.386521412038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45979.386521412038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45979.386521412038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45979.386521412038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45979.386521412038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45979.386521412038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45979.386521412038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45979.386521412038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45979.386521412038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45979.386521412038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45979.386521412038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45979.386521412038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45979.386521412038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45979.386521412038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45979.386521412038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45979.386521412038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45979.386521412038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45979.386521412038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45979.386521412038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45979.386521412038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45979.386521412038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45979.386521412038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45979.386521412038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45979.386521412038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45979.386521412038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45979.386521412038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45979.386521412038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45979.386521412038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45979.386521412038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45979.386521412038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45979.386521412038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45979.386521412038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45979.386521412038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45979.386521412038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45979.386521412038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45979.386521412038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45979.386521412038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45979.386521412038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45979.386521412038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45979.386521412038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45979.386521412038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45979.386521412038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45979.386521412038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45979.386521412038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45979.386521412038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45979.386521412038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45979.386521412038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45979.386521412038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45979.386521412038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45979.386521412038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45979.386521412038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45979.386521412038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45979.386521412038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45979.386521412038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45979.386521412038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45979.386521412038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45979.386521412038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45979.386521412038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45979.386521412038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45979.386521412038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45979.386521412038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45979.386521412038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45979.386521412038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45979.386521412038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45979.386521412038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45979.386521412038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45979.386521412038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45979.386521412038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45979.386521412038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45979.386521412038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45979.386521412038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45979.386521412038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45979.386521412038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45979.386521412038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45979.386521412038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45979.386521412038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45979.386521412038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45979.386521412038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45979.386521412038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45979.386521412038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45979.386521412038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45979.386521412038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45979.386521412038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45979.386521412038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45979.386521412038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45979.386521412038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45979.386521412038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45979.386521412038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45979.386521412038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45979.386521412038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45979.386521412038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45979.386521412038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45979.386521412038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45979.386521412038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45979.386521412038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45979.386521412038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45979.386521412038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45979.386521412038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45979.386521412038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45979.386521412038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45979.386521412038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45979.386521412038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45979.386521412038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45979.386521412038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45979.386521412038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45979.386521412038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45979.386521412038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45979.386521412038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45979.386521412038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45979.386521412038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45979.386521412038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45979.386521412038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45979.386521412038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45979.386521412038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45979.386521412038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45979.386521412038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45979.386521412038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45979.386521412038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45979.386521412038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45979.386521412038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45979.386521412038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45979.386521412038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45979.386521412038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45979.386521412038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45979.386521412038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45979.386521412038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45979.386521412038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45979.386521412038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45979.386521412038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45979.386521412038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45979.386521412038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45979.386521412038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45979.386521412038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45979.386521412038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45979.386521412038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45979.386521412038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45979.386521412038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45979.386521412038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45979.386521412038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45979.386521412038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45979.386521412038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45979.386521412038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45979.386521412038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45979.386521412038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45979.386521412038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45979.386521412038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45979.386521412038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45979.386521412038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45979.386521412038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45979.386521412038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45979.386521412038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45979.386521412038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45979.386521412038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45979.386521412038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45979.386521412038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45979.386521412038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45979.386521412038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45979.386521412038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45979.386521412038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45979.386521412038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45979.386521412038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45979.386521412038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45979.386521412038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45979.386521412038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45979.386521412038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45979.386521412038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45979.386521412038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45979.386521412038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45979.386521412038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45979.386521412038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45979.386521412038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45979.386521412038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45979.386521412038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45979.386521412038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45979.386521412038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45979.386521412038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45979.386521412038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45979.386521412038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45979.386521412038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45979.386521412038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45979.386521412038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45979.386521412038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45979.386521412038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45979.386521412038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45979.386521412038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45979.386521412038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45979.386521412038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45979.386521412038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45979.386521412038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45979.386521412038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45979.386521412038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45979.386521412038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45979.386521412038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45979.386521412038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45979.386521412038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45979.386521412038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45979.386521412038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45979.386521412038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45979.386521412038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45979.386521412038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45979.386521412038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45979.386521412038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45979.386521412038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45979.386521412038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45979.386521412038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45979.386521412038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45979.386521412038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45979.386521412038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45979.386521412038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45979.386521412038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45979.386521412038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45979.386521412038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45979.386521412038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45979.386521412038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45979.386521412038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45979.386521412038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45979.386521412038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45979.386521412038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45979.386521412038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45979.386521412038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45979.386521412038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45979.386521412038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45979.386521412038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45979.386521412038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45979.386521412038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45979.386521412038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45979.386521412038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45979.386521412038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45979.386521412038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45979.386521412038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45979.386521412038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45979.386521412038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45979.386521412038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45979.386521412038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45979.386521412038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45979.386521412038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45979.386521412038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45979.386521412038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45979.386521412038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45979.386521412038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45979.386521412038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45979.386521412038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45979.386521412038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45979.386521412038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45979.386521412038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45979.386521412038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45979.386521412038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45979.386521412038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45979.386521412038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45979.386521412038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45979.386521412038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45979.386521412038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45979.386521412038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45979.386521412038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45979.386521412038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45979.386521412038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45979.386521412038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45979.386521412038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45979.386521412038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45979.386521412038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45979.386521412038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45979.386521412038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45979.386521412038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45979.386521412038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45979.386521412038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45979.386521412038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45979.386521412038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45979.386521412038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45979.386521412038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45979.386521412038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45979.386521412038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45979.386521412038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45979.386521412038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45979.386521412038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45979.386521412038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45979.386521412038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45979.386521412038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45979.386521412038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45979.386521412038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45979.386521412038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45979.386521412038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45979.386521412038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45979.386521412038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45979.386521412038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45979.386521412038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45979.386521412038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45979.386521412038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45979.386521412038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45979.386521412038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45979.386521412038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45979.386521412038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45979.386521412038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45979.386521412038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45979.386521412038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45979.386521412038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45979.386521412038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45979.386521412038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45979.386521412038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45979.386521412038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45979.386521412038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45979.386521412038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45979.386521412038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45979.386521412038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45979.386521412038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45979.386521412038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45979.386521412038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45979.386521412038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45979.386521412038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45979.386521412038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45979.386521412038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45979.386521412038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45979.386521412038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45979.386521412038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45979.386521412038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45979.386521412038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45979.386521412038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45979.386521412038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45979.386521412038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45979.386521412038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45979.386521412038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45979.386521412038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45979.386521412038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45979.386521412038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45979.386521412038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45979.386521412038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45979.386521412038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45979.386521412038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45979.386521412038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45979.386521412038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45979.386521412038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45979.386521412038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45979.386521412038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45979.386521412038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45979.386521412038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45979.386521412038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45979.386521412038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45979.386521412038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45979.386521412038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45979.386521412038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45979.386521412038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45979.386521412038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45979.386521412038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45979.386521412038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45979.386521412038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45979.386521412038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45979.386521412038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45979.386521412038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45979.386521412038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45979.386521412038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45979.386521412038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45979.386521412038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45979.386521412038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45979.386521412038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45979.386521412038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45979.386521412038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45979.386521412038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45979.386521412038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45979.386521412038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45979.386521412038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45979.386521412038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45979.386521412038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45979.386521412038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45979.386521412038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45979.386521412038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45979.386521412038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45979.386521412038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45979.386521412038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45979.386521412038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45979.386521412038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45979.386521412038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45979.386521412038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45979.386521412038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45979.386521412038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45979.386521412038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45979.386521412038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45979.386521412038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45979.386521412038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45979.386521412038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45979.386521412038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45979.386521412038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45979.386521412038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45979.386521412038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45979.386521412038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45979.386521412038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45979.386521412038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45979.386521412038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45979.386521412038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45979.386521412038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45979.386521412038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45979.386521412038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45979.386521412038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45979.386521412038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45979.386521412038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45979.386521412038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45979.386521412038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45979.386521412038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45979.386521412038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45979.386521412038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45979.386521412038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45979.386521412038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45979.386521412038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45979.386521412038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45979.386521412038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45979.386521412038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45979.386521412038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45979.386521412038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45979.386521412038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45979.386521412038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45979.386521412038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45979.386521412038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45979.386521412038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45979.386521412038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45979.386521412038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45979.386521412038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45979.386521412038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45979.386521412038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45979.386521412038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45979.386521412038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45979.386521412038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45979.386521412038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45979.386521412038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45979.386521412038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45979.386521412038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45979.386521412038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45979.386521412038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45979.386521412038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45979.386521412038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45979.386521412038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45979.386521412038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45979.386521412038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45979.386521412038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45979.386521412038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45979.386521412038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45979.386521412038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45979.386521412038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45979.386521412038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45979.386521412038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45979.386521412038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45979.386521412038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45979.386521412038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45979.386521412038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45979.386521412038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45979.386521412038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45979.386521412038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45979.386521412038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45979.386521412038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45979.386521412038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45979.386521412038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45979.386521412038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45979.386521412038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45979.386521412038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45979.386521412038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45979.386521412038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45979.386521412038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45979.386521412038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45979.386521412038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45979.386521412038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45979.386521412038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45979.386521412038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45979.386521412038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45979.386521412038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45979.386521412038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45979.386521412038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45979.386521412038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45979.386521412038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45979.386521412038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45979.386521412038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45979.386521412038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45979.386521412038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45979.386521412038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45979.386521412038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45979.386521412038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45979.386521412038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45979.386521412038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45979.386521412038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45979.386521412038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45979.386521412038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45979.386521412038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45979.386521412038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45979.386521412038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45979.386521412038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45979.386521412038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45979.386521412038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45979.386521412038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45979.386521412038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45979.386521412038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45979.386521412038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45979.386521412038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45979.386521412038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45979.386521412038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45979.386521412038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45979.386521412038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45979.386521412038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45979.386521412038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45979.386521412038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45979.386521412038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45979.386521412038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45979.386521412038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45979.386521412038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45979.386521412038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45979.386521412038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45979.386521412038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45979.386521412038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45979.386521412038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45979.386521412038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45979.386521412038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45979.386521412038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45979.386521412038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45979.386521412038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45979.386521412038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45979.386521412038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45979.386521412038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45979.386521412038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45979.386521412038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45979.386521412038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45979.386521412038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45979.386521412038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45979.386521412038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45979.386521412038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45979.386521412038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45979.386521412038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45979.386521412038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45979.386521412038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45979.386521412038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45979.386521412038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45979.386521412038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45979.386521412038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45979.386521412038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45979.386521412038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45979.386521412038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45979.386521412038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45979.386521412038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45979.386521412038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45979.386521412038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45979.386521412038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45979.386521412038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45979.386521412038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45979.386521412038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45979.386521412038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45979.386521412038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45979.386521412038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45979.386521412038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45979.386521412038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45979.386521412038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45979.386521412038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45979.386521412038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45979.386521412038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45979.386521412038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45979.386521412038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45979.386521412038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45979.386521412038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45979.386521412038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45979.386521412038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45979.386521412038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45979.386521412038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45979.386521412038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45979.386521412038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45979.386521412038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45979.386521412038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45979.386521412038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45979.386521412038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45979.386521412038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45979.386521412038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45979.386521412038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45979.386521412038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45979.386521412038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45979.386521412038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45979.386521412038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45979.386521412038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45979.386521412038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45979.386521412038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45979.386521412038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45979.386521412038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45979.386521412038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45979.386521412038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45979.386521412038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45979.386521412038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45979.386521412038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45979.386521412038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45979.386521412038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45979.386521412038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45979.386521412038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45979.386521412038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45979.386521412038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45979.386521412038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45979.386521412038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45979.386521412038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45979.386521412038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45979.386521412038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45979.386521412038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45979.386521412038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45979.386521412038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45979.386521412038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45979.386521412038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45979.386521412038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45979.386521412038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45979.386521412038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45979.386521412038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45979.386521412038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45979.386521412038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45979.386521412038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45979.386521412038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45979.386521412038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45979.386521412038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45979.386521412038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45979.386521412038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45979.386521412038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45979.386521412038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45979.386521412038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45979.386521412038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45979.386521412038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45979.386521412038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45979.386521412038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45979.386521412038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45979.386521412038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45979.386521412038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45979.386521412038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45979.386521412038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45979.386521412038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45979.386521412038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45979.386521412038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45979.386521412038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45979.386521412038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45979.386521412038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45979.386521412038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45979.386521412038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45979.386521412038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45979.386521412038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45979.386521412038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45979.386521412038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45979.386521412038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45979.386521412038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45979.386521412038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45979.386521412038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45979.386521412038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45979.386521412038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45979.386521412038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45979.386521412038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45979.386521412038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45979.386521412038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45979.386521412038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45979.386521412038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45979.386521412038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45979.386521412038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45979.386521412038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45979.386521412038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45979.386521412038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45979.386521412038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45979.386521412038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45979.386521412038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45979.386521412038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45979.386521412038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45979.386521412038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45979.386521412038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45979.386521412038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45979.386521412038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45979.386521412038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45979.386521412038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45979.386521412038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45979.386521412038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45979.386521412038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45979.386521412038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45979.386521412038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45979.386521412038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45979.386521412038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45979.386521412038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45979.386521412038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45979.386521412038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45979.386521412038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45979.386521412038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45979.386521412038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45979.386521412038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45979.386521412038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45979.386521412038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45979.386521412038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45979.386521412038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45979.386521412038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45979.386521412038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45979.386521412038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45979.386521412038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45979.386521412038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45979.386521412038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45979.386521412038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45979.386521412038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45979.386521412038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45979.386521412038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45979.386521412038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45979.386521412038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45979.386521412038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45979.386521412038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45979.386521412038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45979.386521412038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45979.386521412038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45979.386521412038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45979.386521412038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45979.386521412038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45979.386521412038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45979.386521412038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45979.386521412038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45979.386521412038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45979.386521412038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45979.386521412038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45979.386521412038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45979.386521412038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45979.386521412038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45979.386521412038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45979.386521412038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45979.386521412038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45979.386521412038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45979.386521412038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45979.386521412038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45979.386521412038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45979.386521412038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45979.386521412038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45979.386521412038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45979.386521412038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45979.386521412038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45979.386521412038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45979.386521412038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45979.386521412038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45979.386521412038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45979.386521412038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45979.386521412038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45979.386521412038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45979.386521412038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45979.386521412038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45979.386521412038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45979.386521412038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45979.386521412038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45979.386521412038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45979.386521412038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45979.386521412038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45979.386521412038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45979.386521412038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45979.386521412038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45979.386521412038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45979.386521412038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45979.386521412038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45979.386521412038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45979.386521412038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45979.386521412038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45979.386521412038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45979.386521412038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45979.386521412038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45979.386521412038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45979.386521412038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45979.386521412038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45979.386521412038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45979.386521412038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45979.386521412038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45979.386521412038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45979.386521412038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45979.386521412038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45979.386521412038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45979.386521412038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45979.386521412038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45979.386521412038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45979.386521412038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45979.386521412038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45979.386521412038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45979.386521412038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45979.386521412038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45979.386521412038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45979.386521412038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45979.386521412038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45979.386521412038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45979.386521412038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45979.386521412038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45979.386521412038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45979.386521412038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45979.386521412038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45979.386521412038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45979.386521412038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45979.386521412038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45979.386521412038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45979.386521412038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45979.386521412038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45979.386521412038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45979.386521412038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45979.386521412038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45979.386521412038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45979.386521412038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45979.386521412038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45979.386521412038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45979.386521412038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45979.386521412038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45979.386521412038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45979.386521412038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45979.386521412038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45979.386521412038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45979.386521412038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45979.386521412038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45979.386521412038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45979.386521412038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45979.386521412038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45979.386521412038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45979.386521412038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45979.386521412038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45979.386521412038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45979.386521412038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45979.386521412038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45979.386521412038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45979.386521412038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45979.386521412038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45979.386521412038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45979.386521412038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45979.386521412038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45979.386521412038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45979.386521412038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45979.386521412038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45979.386521412038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45979.386521412038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45979.386521412038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45979.386521412038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45979.386521412038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45979.386521412038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45979.386521412038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45979.386521412038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45979.386521412038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45979.386521412038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45979.386521412038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45979.386521412038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45979.386521412038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45979.386521412038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45979.386521412038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45979.386521412038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45979.386521412038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45979.386521412038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45979.386521412038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45979.386521412038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45979.386521412038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45979.386521412038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45979.386521412038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45979.386521412038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45979.386521412038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45979.386521412038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45979.386521412038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45979.386521412038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45979.386521412038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45979.386521412038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45979.386521412038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45979.386521412038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45979.386521412038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45979.386521412038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45979.386521412038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45979.386521412038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45979.386521412038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45979.386521412038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45979.386521412038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45979.386521412038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45979.386521412038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45979.386521412038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45979.386521412038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45979.386521412038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45979.386521412038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45979.386521412038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45979.386521412038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45979.386521412038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45979.386521412038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45979.386521412038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45979.386521412038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45979.386521412038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45979.386521412038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45979.386521412038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45979.386521412038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45979.386521412038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45979.386521412038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45979.386521412038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45979.386521412038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45979.386521412038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45979.386521412038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45979.386521412038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45979.386521412038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45979.386521412038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45979.386521412038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45979.386521412038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45979.386521412038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45979.386521412038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45979.386521412038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45979.386521412038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45979.386521412038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45979.386521412038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45979.386521412038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45979.386521412038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45979.386521412038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45979.386521412038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45979.386521412038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45979.386521412038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45979.386521412038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45979.386521412038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45979.386521412038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45979.386521412038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45979.386521412038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45979.386521412038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45979.386521412038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45979.386521412038</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275.90580381944164</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1</v>
      </c>
      <c r="D3" s="91" t="s">
        <v>28729</v>
      </c>
      <c r="E3" s="94" t="s">
        <v>39021</v>
      </c>
      <c r="F3" s="95">
        <v>45979.359722222223</v>
      </c>
      <c r="G3" s="96">
        <f ca="1">IFERROR(NOW()-F3,"")</f>
        <v>2.6799189814482816E-2</v>
      </c>
      <c r="H3" s="95">
        <v>45979.338159722225</v>
      </c>
      <c r="I3" s="113" t="str">
        <f>IFERROR(VLOOKUP(D3,DB!A:F,6,0),"")</f>
        <v>SCECO</v>
      </c>
      <c r="J3" s="113" t="str">
        <f>IFERROR(VLOOKUP(D3,DB!A:G,7,0),"")</f>
        <v>Good</v>
      </c>
      <c r="K3" s="97" t="s">
        <v>39112</v>
      </c>
      <c r="L3" s="91" t="str">
        <f>IFERROR(VLOOKUP(D3,DB!A:I,9,0),"")</f>
        <v>Latis</v>
      </c>
    </row>
    <row r="4" spans="1:16" ht="15" customHeight="1">
      <c r="A4" s="113" t="s">
        <v>39113</v>
      </c>
      <c r="B4" s="113" t="str">
        <f>IFERROR(VLOOKUP(D4,DB!A:K,11,0),"")</f>
        <v>R4</v>
      </c>
      <c r="C4" s="93">
        <v>1</v>
      </c>
      <c r="D4" s="91" t="s">
        <v>34498</v>
      </c>
      <c r="E4" s="94" t="s">
        <v>39021</v>
      </c>
      <c r="F4" s="95">
        <v>45979.354166666664</v>
      </c>
      <c r="G4" s="96">
        <f ca="1">IFERROR(NOW()-F4,"")</f>
        <v>3.2354745373595506E-2</v>
      </c>
      <c r="H4" s="95">
        <v>45979.348668981482</v>
      </c>
      <c r="I4" s="113" t="str">
        <f>IFERROR(VLOOKUP(D4,DB!A:F,6,0),"")</f>
        <v>SCECO</v>
      </c>
      <c r="J4" s="113" t="str">
        <f>IFERROR(VLOOKUP(D4,DB!A:G,7,0),"")</f>
        <v>Dead</v>
      </c>
      <c r="K4" s="97" t="s">
        <v>39114</v>
      </c>
      <c r="L4" s="91" t="str">
        <f>IFERROR(VLOOKUP(D4,DB!A:I,9,0),"")</f>
        <v>Latis</v>
      </c>
    </row>
    <row r="5" spans="1:16" ht="15" customHeight="1">
      <c r="A5" s="113" t="s">
        <v>39115</v>
      </c>
      <c r="B5" s="113" t="s">
        <v>5393</v>
      </c>
      <c r="C5" s="93">
        <v>1</v>
      </c>
      <c r="D5" s="91" t="s">
        <v>39116</v>
      </c>
      <c r="E5" s="94" t="s">
        <v>39021</v>
      </c>
      <c r="F5" s="95">
        <v>45979.366666666669</v>
      </c>
      <c r="G5" s="96">
        <f ca="1">IFERROR(NOW()-F5,"")</f>
        <v>1.9854745369229931E-2</v>
      </c>
      <c r="H5" s="95">
        <v>45979.321631944447</v>
      </c>
      <c r="I5" s="113" t="s">
        <v>39117</v>
      </c>
      <c r="J5" s="113" t="s">
        <v>24</v>
      </c>
      <c r="K5" s="97" t="s">
        <v>39118</v>
      </c>
      <c r="L5" s="91" t="str">
        <f>IFERROR(VLOOKUP(D5,DB!A:I,9,0),"")</f>
        <v/>
      </c>
    </row>
    <row r="6" spans="1:16" ht="15" customHeight="1">
      <c r="A6" s="113"/>
      <c r="B6" s="113" t="str">
        <f>IFERROR(VLOOKUP(D6,DB!A:K,11,0),"")</f>
        <v/>
      </c>
      <c r="C6" s="93"/>
      <c r="D6" s="91"/>
      <c r="E6" s="94"/>
      <c r="F6" s="95"/>
      <c r="G6" s="96">
        <f ca="1">IFERROR(NOW()-F6,"")</f>
        <v>45979.386521412038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45979.386521412038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45979.386521412038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45979.386521412038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45979.386521412038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45979.386521412038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45979.386521412038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45979.386521412038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45979.386521412038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45979.386521412038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45979.386521412038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45979.386521412038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45979.386521412038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45979.386521412038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45979.386521412038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45979.386521412038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45979.386521412038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45979.386521412038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45979.386521412038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45979.386521412038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45979.386521412038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45979.386521412038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45979.386521412038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45979.386521412038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45979.386521412038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45979.386521412038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45979.386521412038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45979.386521412038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45979.386521412038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45979.386521412038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45979.386521412038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45979.386521412038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45979.386521412038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45979.386521412038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45979.386521412038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45979.386521412038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45979.386521412038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45979.386521412038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45979.386521412038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45979.386521412038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45979.386521412038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45979.386521412038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45979.386521412038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45979.386521412038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45979.386521412038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45979.386521412038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45979.386521412038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45979.386521412038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45979.386521412038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45979.386521412038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45979.386521412038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45979.386521412038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45979.386521412038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45979.386521412038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45979.386521412038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45979.386521412038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45979.386521412038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45979.386521412038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45979.386521412038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45979.386521412038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45979.386521412038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45979.386521412038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45979.386521412038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45979.386521412038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45979.386521412038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45979.386521412038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45979.386521412038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45979.386521412038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45979.386521412038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45979.386521412038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45979.386521412038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45979.386521412038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45979.386521412038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45979.386521412038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45979.386521412038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45979.386521412038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45979.386521412038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45979.386521412038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45979.386521412038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45979.386521412038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45979.386521412038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45979.386521412038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45979.386521412038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45979.386521412038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45979.386521412038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45979.386521412038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45979.386521412038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45979.386521412038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45979.386521412038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45979.386521412038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45979.386521412038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45979.386521412038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45979.386521412038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45979.386521412038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45979.386521412038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45979.386521412038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45979.386521412038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45979.386521412038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45979.386521412038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45979.386521412038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45979.386521412038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45979.386521412038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45979.386521412038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45979.386521412038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45979.386521412038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45979.386521412038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45979.386521412038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45979.386521412038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45979.386521412038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45979.386521412038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45979.386521412038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45979.386521412038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45979.386521412038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45979.386521412038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45979.386521412038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45979.386521412038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45979.386521412038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45979.386521412038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45979.386521412038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45979.386521412038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45979.386521412038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45979.386521412038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45979.386521412038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45979.386521412038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45979.386521412038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45979.386521412038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45979.386521412038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45979.386521412038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45979.386521412038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45979.386521412038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45979.386521412038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45979.386521412038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45979.386521412038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45979.386521412038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45979.386521412038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45979.386521412038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45979.386521412038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45979.386521412038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45979.386521412038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45979.386521412038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45979.386521412038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45979.386521412038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45979.386521412038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45979.386521412038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45979.386521412038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45979.386521412038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45979.386521412038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45979.386521412038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45979.386521412038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45979.386521412038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45979.386521412038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45979.386521412038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45979.386521412038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45979.386521412038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45979.386521412038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45979.386521412038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45979.386521412038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45979.386521412038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45979.386521412038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45979.386521412038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45979.386521412038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45979.386521412038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45979.386521412038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45979.386521412038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45979.386521412038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45979.386521412038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45979.386521412038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45979.386521412038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45979.386521412038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45979.386521412038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45979.386521412038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45979.386521412038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45979.386521412038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45979.386521412038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45979.386521412038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45979.386521412038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45979.386521412038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45979.386521412038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45979.386521412038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45979.386521412038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45979.386521412038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45979.386521412038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45979.386521412038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45979.386521412038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45979.386521412038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45979.386521412038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45979.386521412038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45979.386521412038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45979.386521412038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45979.386521412038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45979.386521412038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45979.386521412038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45979.386521412038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45979.386521412038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45979.386521412038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45979.386521412038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45979.386521412038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45979.386521412038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45979.386521412038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45979.386521412038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45979.386521412038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45979.386521412038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45979.386521412038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45979.386521412038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45979.386521412038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45979.386521412038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45979.386521412038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45979.386521412038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45979.386521412038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45979.386521412038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45979.386521412038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45979.386521412038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45979.386521412038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45979.386521412038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45979.386521412038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45979.386521412038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45979.386521412038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45979.386521412038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45979.386521412038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45979.386521412038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45979.386521412038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45979.386521412038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45979.386521412038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45979.386521412038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45979.386521412038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45979.386521412038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45979.386521412038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45979.386521412038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45979.386521412038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45979.386521412038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45979.386521412038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45979.386521412038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45979.386521412038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45979.386521412038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45979.386521412038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45979.386521412038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45979.386521412038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45979.386521412038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45979.386521412038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45979.386521412038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45979.386521412038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45979.386521412038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45979.386521412038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45979.386521412038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45979.386521412038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45979.386521412038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45979.386521412038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45979.386521412038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45979.386521412038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45979.386521412038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45979.386521412038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45979.386521412038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45979.386521412038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45979.386521412038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45979.386521412038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45979.386521412038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45979.386521412038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45979.386521412038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45979.386521412038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45979.386521412038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45979.386521412038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45979.386521412038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45979.386521412038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45979.386521412038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45979.386521412038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45979.386521412038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45979.386521412038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45979.386521412038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45979.386521412038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45979.386521412038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45979.386521412038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45979.386521412038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45979.386521412038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45979.386521412038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45979.386521412038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45979.386521412038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45979.386521412038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45979.386521412038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45979.386521412038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45979.386521412038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45979.386521412038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45979.386521412038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45979.386521412038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45979.386521412038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45979.386521412038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45979.386521412038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45979.386521412038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45979.386521412038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45979.386521412038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45979.386521412038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45979.386521412038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45979.386521412038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45979.386521412038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45979.386521412038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45979.386521412038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45979.386521412038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45979.386521412038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45979.386521412038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45979.386521412038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45979.386521412038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45979.386521412038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45979.386521412038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45979.386521412038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45979.386521412038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45979.386521412038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45979.386521412038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45979.386521412038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45979.386521412038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45979.386521412038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45979.386521412038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45979.386521412038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45979.386521412038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45979.386521412038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45979.386521412038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45979.386521412038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45979.386521412038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45979.386521412038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45979.386521412038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45979.386521412038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45979.386521412038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45979.386521412038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45979.386521412038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45979.386521412038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45979.386521412038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45979.386521412038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45979.386521412038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45979.386521412038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45979.386521412038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45979.386521412038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45979.386521412038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45979.386521412038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45979.386521412038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45979.386521412038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45979.386521412038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45979.386521412038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45979.386521412038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45979.386521412038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45979.386521412038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45979.386521412038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45979.386521412038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45979.386521412038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45979.386521412038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45979.386521412038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45979.386521412038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45979.386521412038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45979.386521412038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45979.386521412038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45979.386521412038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45979.386521412038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45979.386521412038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45979.386521412038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45979.386521412038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45979.386521412038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45979.386521412038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45979.386521412038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45979.386521412038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45979.386521412038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45979.386521412038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45979.386521412038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45979.386521412038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45979.386521412038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45979.386521412038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45979.386521412038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45979.386521412038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45979.386521412038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45979.386521412038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45979.386521412038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45979.386521412038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45979.386521412038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45979.386521412038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45979.386521412038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45979.386521412038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45979.386521412038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45979.386521412038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45979.386521412038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45979.386521412038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45979.386521412038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45979.386521412038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45979.386521412038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45979.386521412038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45979.386521412038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45979.386521412038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45979.386521412038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45979.386521412038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45979.386521412038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45979.386521412038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45979.386521412038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45979.386521412038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45979.386521412038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45979.386521412038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45979.386521412038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45979.386521412038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45979.386521412038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45979.386521412038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45979.386521412038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45979.386521412038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45979.386521412038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45979.386521412038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45979.386521412038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45979.386521412038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45979.386521412038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45979.386521412038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45979.386521412038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45979.386521412038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45979.386521412038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45979.386521412038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45979.386521412038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45979.386521412038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45979.386521412038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45979.386521412038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45979.386521412038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45979.386521412038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45979.386521412038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45979.386521412038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45979.386521412038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45979.386521412038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45979.386521412038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45979.386521412038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45979.386521412038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45979.386521412038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45979.386521412038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45979.386521412038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45979.386521412038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45979.386521412038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45979.386521412038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45979.386521412038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45979.386521412038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45979.386521412038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45979.386521412038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45979.386521412038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45979.386521412038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45979.386521412038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45979.386521412038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45979.386521412038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45979.386521412038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45979.386521412038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45979.386521412038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45979.386521412038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45979.386521412038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45979.386521412038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45979.386521412038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45979.386521412038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45979.386521412038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45979.386521412038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45979.386521412038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45979.386521412038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45979.386521412038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45979.386521412038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45979.386521412038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45979.386521412038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45979.386521412038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45979.386521412038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45979.386521412038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45979.386521412038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45979.386521412038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45979.386521412038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45979.386521412038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45979.386521412038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45979.386521412038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45979.386521412038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45979.386521412038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45979.386521412038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45979.386521412038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45979.386521412038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45979.386521412038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45979.386521412038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45979.386521412038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45979.386521412038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45979.386521412038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45979.386521412038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45979.386521412038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45979.386521412038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45979.386521412038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45979.386521412038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45979.386521412038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45979.386521412038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45979.386521412038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45979.386521412038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45979.386521412038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45979.386521412038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45979.386521412038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45979.386521412038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45979.386521412038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45979.386521412038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45979.386521412038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45979.386521412038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45979.386521412038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45979.386521412038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45979.386521412038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45979.386521412038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45979.386521412038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45979.386521412038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45979.386521412038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45979.386521412038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45979.386521412038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45979.386521412038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45979.386521412038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45979.386521412038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45979.386521412038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45979.386521412038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45979.386521412038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45979.386521412038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45979.386521412038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45979.386521412038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45979.386521412038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45979.386521412038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45979.386521412038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45979.386521412038</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6"/>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87.554461226849526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53.1976440972212</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30.725410300925432</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1.8717181713000173</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45979.386521412038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45979.386521412038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45979.386521412038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45979.386521412038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45979.386521412038</v>
      </c>
      <c r="H10" s="109"/>
      <c r="I10" s="109" t="str">
        <f>IFERROR(VLOOKUP(D10,DB!A:F,6,0),"")</f>
        <v/>
      </c>
      <c r="J10" s="109" t="str">
        <f>IFERROR(VLOOKUP(D10,DB!A:G,7,0),"")</f>
        <v/>
      </c>
      <c r="K10" s="109"/>
      <c r="L10" s="109" t="str">
        <f>IFERROR(VLOOKUP(D10,DB!A:I,9,0),"")</f>
        <v/>
      </c>
    </row>
    <row r="11" spans="1:13">
      <c r="A11" s="109"/>
      <c r="B11" s="109" t="str">
        <f>IFERROR(VLOOKUP(D11,DB!A:K,11,0),"")</f>
        <v>R5</v>
      </c>
      <c r="C11" s="109"/>
      <c r="D11" s="109" t="s">
        <v>35185</v>
      </c>
      <c r="E11" s="109"/>
      <c r="F11" s="109"/>
      <c r="G11" s="111">
        <f ca="1">IFERROR(NOW()-F11,"")</f>
        <v>45979.386521412038</v>
      </c>
      <c r="H11" s="109"/>
      <c r="I11" s="109" t="str">
        <f>IFERROR(VLOOKUP(D11,DB!A:F,6,0),"")</f>
        <v>SCECO</v>
      </c>
      <c r="J11" s="109" t="str">
        <f>IFERROR(VLOOKUP(D11,DB!A:G,7,0),"")</f>
        <v>Vandalized</v>
      </c>
      <c r="K11" s="109"/>
      <c r="L11" s="109" t="str">
        <f>IFERROR(VLOOKUP(D11,DB!A:I,9,0),"")</f>
        <v>Latis</v>
      </c>
    </row>
    <row r="12" spans="1:13">
      <c r="A12" s="109"/>
      <c r="B12" s="109" t="str">
        <f>IFERROR(VLOOKUP(D12,DB!A:K,11,0),"")</f>
        <v/>
      </c>
      <c r="C12" s="109"/>
      <c r="D12" s="109"/>
      <c r="E12" s="109"/>
      <c r="F12" s="109"/>
      <c r="G12" s="111">
        <f ca="1">IFERROR(NOW()-F12,"")</f>
        <v>45979.386521412038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45979.386521412038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45979.386521412038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45979.386521412038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45979.386521412038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45979.386521412038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45979.386521412038</v>
      </c>
      <c r="H18" s="109"/>
      <c r="I18" s="109"/>
      <c r="J18" s="109" t="str">
        <f>IFERROR(VLOOKUP(D18,DB!A:G,7,0),"")</f>
        <v/>
      </c>
      <c r="K18" s="109"/>
      <c r="L18" s="109" t="str">
        <f>IFERROR(VLOOKUP(D18,DB!A:I,9,0),"")</f>
        <v/>
      </c>
    </row>
    <row r="19" spans="1:12">
      <c r="A19" s="109"/>
      <c r="B19" s="109" t="str">
        <f>IFERROR(VLOOKUP(D19,DB!A:K,11,0),"")</f>
        <v/>
      </c>
      <c r="C19" s="109"/>
      <c r="D19" s="109"/>
      <c r="E19" s="109"/>
      <c r="F19" s="109"/>
      <c r="G19" s="111">
        <f ca="1">IFERROR(NOW()-F19,"")</f>
        <v>45979.386521412038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45979.386521412038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45979.386521412038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45979.386521412038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45979.386521412038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45979.386521412038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45979.386521412038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45979.386521412038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45979.386521412038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45979.386521412038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45979.386521412038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45979.386521412038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45979.386521412038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45979.386521412038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45979.386521412038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45979.386521412038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45979.386521412038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45979.386521412038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45979.386521412038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45979.386521412038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45979.386521412038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45979.386521412038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45979.386521412038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45979.386521412038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45979.386521412038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45979.386521412038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45979.386521412038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45979.386521412038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45979.386521412038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45979.386521412038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45979.386521412038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45979.386521412038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45979.386521412038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45979.386521412038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45979.386521412038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45979.386521412038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45979.386521412038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45979.386521412038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45979.386521412038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45979.386521412038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45979.386521412038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45979.386521412038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45979.386521412038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45979.386521412038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45979.386521412038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45979.386521412038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45979.386521412038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45979.386521412038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45979.386521412038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45979.386521412038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45979.386521412038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45979.386521412038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45979.386521412038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45979.386521412038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45979.386521412038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45979.386521412038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45979.386521412038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45979.386521412038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45979.386521412038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45979.386521412038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45979.386521412038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45979.386521412038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45979.386521412038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45979.386521412038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45979.386521412038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45979.386521412038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45979.386521412038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45979.386521412038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45979.386521412038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45979.386521412038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45979.386521412038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45979.386521412038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45979.386521412038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45979.386521412038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45979.386521412038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45979.386521412038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45979.386521412038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45979.386521412038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45979.386521412038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45979.386521412038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45979.386521412038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45979.386521412038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45979.386521412038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45979.386521412038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45979.386521412038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45979.386521412038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45979.386521412038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45979.386521412038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45979.386521412038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45979.386521412038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45979.386521412038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45979.386521412038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45979.386521412038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45979.386521412038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45979.386521412038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45979.386521412038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45979.386521412038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45979.386521412038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45979.386521412038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45979.386521412038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45979.386521412038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45979.386521412038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45979.386521412038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45979.386521412038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45979.386521412038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45979.386521412038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45979.386521412038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45979.386521412038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45979.386521412038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45979.386521412038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45979.386521412038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45979.386521412038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45979.386521412038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45979.386521412038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45979.386521412038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45979.386521412038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45979.386521412038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45979.386521412038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45979.386521412038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45979.386521412038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45979.386521412038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45979.386521412038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45979.386521412038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45979.386521412038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45979.386521412038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45979.386521412038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45979.386521412038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45979.386521412038</v>
      </c>
      <c r="H146" s="109"/>
      <c r="I146" s="109" t="str">
        <f>IFERROR(VLOOKUP(D146,DB!A:F,6,0),"")</f>
        <v/>
      </c>
      <c r="J146" s="109" t="str">
        <f>IFERROR(VLOOKUP(D146,DB!A:G,7,0),"")</f>
        <v/>
      </c>
      <c r="K146" s="109"/>
      <c r="L146" s="109" t="str">
        <f>IFERROR(VLOOKUP(D146,DB!A:I,9,0),"")</f>
        <v/>
      </c>
    </row>
    <row r="147" spans="1:12">
      <c r="A147" s="138"/>
      <c r="B147" s="138" t="str">
        <f>IFERROR(VLOOKUP(D147,DB!A:K,11,0),"")</f>
        <v/>
      </c>
      <c r="C147" s="138"/>
      <c r="D147" s="138"/>
      <c r="E147" s="138"/>
      <c r="F147" s="139"/>
      <c r="G147" s="111">
        <f ca="1">IFERROR(NOW()-F147,"")</f>
        <v>45979.386521412038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45979.386521412038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45979.386521412038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45979.386521412038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45979.386521412038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45979.386521412038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45979.386521412038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45979.386521412038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45979.386521412038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45979.386521412038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45979.386521412038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45979.386521412038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45979.386521412038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45979.386521412038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45979.386521412038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45979.386521412038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45979.386521412038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45979.386521412038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45979.386521412038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45979.386521412038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45979.386521412038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45979.386521412038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45979.386521412038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45979.386521412038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45979.386521412038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45979.386521412038</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45979.386521412038</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45979.386521412038</v>
      </c>
      <c r="H174" s="139"/>
      <c r="I174" s="138" t="str">
        <f>IFERROR(VLOOKUP(D174,DB!A:F,6,0),"")</f>
        <v/>
      </c>
      <c r="J174" s="138" t="str">
        <f>IFERROR(VLOOKUP(D174,DB!A:G,7,0),"")</f>
        <v/>
      </c>
      <c r="K174" s="138"/>
      <c r="L174" s="138" t="str">
        <f>IFERROR(VLOOKUP(D174,DB!A:I,9,0),"")</f>
        <v/>
      </c>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31674</v>
      </c>
      <c r="E2" s="109" t="s">
        <v>39021</v>
      </c>
      <c r="F2" s="121"/>
      <c r="G2" s="104">
        <f t="shared" ref="G2:G48" ca="1" si="0">IFERROR(NOW()-F2,"-")</f>
        <v>45979.386521412038</v>
      </c>
      <c r="H2" s="121">
        <v>45979.341469907406</v>
      </c>
      <c r="I2" s="119" t="str">
        <f>IFERROR(VLOOKUP(D2,DB!A:F,6,0),"")</f>
        <v>SCECO</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45979.386521412038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45979.386521412038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45979.386521412038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45979.386521412038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45979.386521412038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45979.386521412038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45979.386521412038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45979.386521412038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45979.386521412038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45979.386521412038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45979.386521412038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45979.386521412038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45979.386521412038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45979.386521412038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45979.386521412038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45979.386521412038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45979.386521412038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45979.386521412038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45979.386521412038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45979.386521412038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45979.386521412038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45979.386521412038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45979.386521412038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45979.386521412038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45979.386521412038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45979.386521412038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45979.386521412038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45979.386521412038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45979.386521412038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45979.386521412038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45979.386521412038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45979.386521412038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45979.386521412038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45979.386521412038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45979.386521412038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45979.386521412038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45979.386521412038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45979.386521412038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45979.386521412038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45979.386521412038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45979.386521412038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45979.386521412038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45979.386521412038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45979.386521412038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45979.386521412038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45979.386521412038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45979.386521412038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45979.386521412038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45979.386521412038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45979.386521412038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45979.386521412038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45979.386521412038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45979.386521412038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45979.386521412038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45979.386521412038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45979.386521412038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45979.386521412038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45979.386521412038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45979.386521412038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45979.386521412038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45979.386521412038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45979.386521412038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45979.386521412038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45979.386521412038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45979.386521412038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45979.386521412038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45979.386521412038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45979.386521412038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45979.386521412038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45979.386521412038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45979.386521412038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45979.386521412038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45979.386521412038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45979.386521412038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45979.386521412038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45979.386521412038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45979.386521412038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45979.386521412038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45979.386521412038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45979.386521412038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2025-11-18T06:18:28Z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